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ropbox\I.PKO\MCR prsa\zavody\duatlon\"/>
    </mc:Choice>
  </mc:AlternateContent>
  <bookViews>
    <workbookView xWindow="480" yWindow="120" windowWidth="27795" windowHeight="14370"/>
  </bookViews>
  <sheets>
    <sheet name="DUATLON VÝSLEDKY" sheetId="3" r:id="rId1"/>
    <sheet name="PODOLÍ (+SLAVKOV)" sheetId="2" r:id="rId2"/>
    <sheet name="SLAVKOV" sheetId="1" r:id="rId3"/>
  </sheets>
  <calcPr calcId="152511"/>
</workbook>
</file>

<file path=xl/calcChain.xml><?xml version="1.0" encoding="utf-8"?>
<calcChain xmlns="http://schemas.openxmlformats.org/spreadsheetml/2006/main">
  <c r="G3" i="2" l="1"/>
  <c r="G4" i="2"/>
  <c r="G5" i="2"/>
  <c r="G6" i="2"/>
  <c r="G2" i="2"/>
  <c r="L9" i="3"/>
  <c r="L14" i="3"/>
  <c r="K9" i="3"/>
  <c r="K14" i="3"/>
  <c r="I9" i="3"/>
  <c r="I14" i="3"/>
  <c r="K10" i="3" l="1"/>
  <c r="K11" i="3"/>
  <c r="K12" i="3"/>
  <c r="K13" i="3"/>
  <c r="K75" i="3"/>
  <c r="K68" i="3"/>
  <c r="K67" i="3"/>
  <c r="K63" i="3"/>
  <c r="K62" i="3"/>
  <c r="K61" i="3"/>
  <c r="K57" i="3"/>
  <c r="K56" i="3"/>
  <c r="K55" i="3"/>
  <c r="K51" i="3"/>
  <c r="K50" i="3"/>
  <c r="K49" i="3"/>
  <c r="K42" i="3"/>
  <c r="K41" i="3"/>
  <c r="K40" i="3"/>
  <c r="K36" i="3"/>
  <c r="K35" i="3"/>
  <c r="K34" i="3"/>
  <c r="K30" i="3"/>
  <c r="K29" i="3"/>
  <c r="K28" i="3"/>
  <c r="K27" i="3"/>
  <c r="K26" i="3"/>
  <c r="K25" i="3"/>
  <c r="K21" i="3"/>
  <c r="K20" i="3"/>
  <c r="K19" i="3"/>
  <c r="K18" i="3"/>
  <c r="K8" i="3"/>
  <c r="I75" i="3"/>
  <c r="I68" i="3"/>
  <c r="I67" i="3"/>
  <c r="I63" i="3"/>
  <c r="I62" i="3"/>
  <c r="I61" i="3"/>
  <c r="I56" i="3"/>
  <c r="I55" i="3"/>
  <c r="I51" i="3"/>
  <c r="I50" i="3"/>
  <c r="I49" i="3"/>
  <c r="I42" i="3"/>
  <c r="I41" i="3"/>
  <c r="I40" i="3"/>
  <c r="I36" i="3"/>
  <c r="I35" i="3"/>
  <c r="I34" i="3"/>
  <c r="I30" i="3"/>
  <c r="I29" i="3"/>
  <c r="I28" i="3"/>
  <c r="I27" i="3"/>
  <c r="I26" i="3"/>
  <c r="I25" i="3"/>
  <c r="I20" i="3"/>
  <c r="I19" i="3"/>
  <c r="I18" i="3"/>
  <c r="I13" i="3"/>
  <c r="I12" i="3"/>
  <c r="I11" i="3"/>
  <c r="I10" i="3"/>
  <c r="I8" i="3"/>
  <c r="L21" i="3" l="1"/>
  <c r="L57" i="3"/>
  <c r="L51" i="3" l="1"/>
  <c r="L50" i="3"/>
  <c r="L49" i="3"/>
  <c r="L35" i="3" l="1"/>
  <c r="L34" i="3"/>
  <c r="L36" i="3"/>
  <c r="L63" i="3"/>
  <c r="L62" i="3"/>
  <c r="L61" i="3"/>
  <c r="H64" i="2"/>
  <c r="H65" i="2"/>
  <c r="H66" i="2"/>
  <c r="H68" i="2"/>
  <c r="H69" i="2"/>
  <c r="H70" i="2"/>
  <c r="G64" i="2"/>
  <c r="G65" i="2"/>
  <c r="G66" i="2"/>
  <c r="G68" i="2"/>
  <c r="G69" i="2"/>
  <c r="G70" i="2"/>
  <c r="L56" i="3"/>
  <c r="L55" i="3"/>
  <c r="L75" i="3"/>
  <c r="L40" i="3"/>
  <c r="L41" i="3"/>
  <c r="L42" i="3"/>
  <c r="L68" i="3"/>
  <c r="L67" i="3"/>
  <c r="L27" i="3"/>
  <c r="L29" i="3"/>
  <c r="L28" i="3"/>
  <c r="L26" i="3"/>
  <c r="L25" i="3"/>
  <c r="L30" i="3"/>
  <c r="L11" i="3"/>
  <c r="L12" i="3"/>
  <c r="L8" i="3"/>
  <c r="L10" i="3"/>
  <c r="L13" i="3"/>
  <c r="H18" i="2"/>
  <c r="H20" i="2"/>
  <c r="H22" i="2"/>
  <c r="H27" i="2"/>
  <c r="H28" i="2"/>
  <c r="H29" i="2"/>
  <c r="H30" i="2"/>
  <c r="H31" i="2"/>
  <c r="H32" i="2"/>
  <c r="H36" i="2"/>
  <c r="H37" i="2"/>
  <c r="H41" i="2"/>
  <c r="H42" i="2"/>
  <c r="H47" i="2"/>
  <c r="H54" i="2"/>
  <c r="H56" i="2"/>
  <c r="H57" i="2"/>
  <c r="H4" i="2"/>
  <c r="H5" i="2"/>
  <c r="H8" i="2"/>
  <c r="H9" i="2"/>
  <c r="H10" i="2"/>
  <c r="H11" i="2"/>
  <c r="H12" i="2"/>
  <c r="H14" i="2"/>
  <c r="H2" i="2"/>
  <c r="G8" i="2"/>
  <c r="G9" i="2"/>
  <c r="G10" i="2"/>
  <c r="G11" i="2"/>
  <c r="G12" i="2"/>
  <c r="G14" i="2"/>
  <c r="G18" i="2"/>
  <c r="G20" i="2"/>
  <c r="G22" i="2"/>
  <c r="G27" i="2"/>
  <c r="G28" i="2"/>
  <c r="G29" i="2"/>
  <c r="G30" i="2"/>
  <c r="G31" i="2"/>
  <c r="G32" i="2"/>
  <c r="G36" i="2"/>
  <c r="G37" i="2"/>
  <c r="G41" i="2"/>
  <c r="G42" i="2"/>
  <c r="G47" i="2"/>
  <c r="G54" i="2"/>
  <c r="G56" i="2"/>
  <c r="G57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G13" i="2" s="1"/>
  <c r="A84" i="1"/>
  <c r="A85" i="1"/>
  <c r="A86" i="1"/>
  <c r="A87" i="1"/>
  <c r="A88" i="1"/>
  <c r="A89" i="1"/>
  <c r="A90" i="1"/>
  <c r="A91" i="1"/>
  <c r="A92" i="1"/>
  <c r="A93" i="1"/>
  <c r="A94" i="1"/>
  <c r="A95" i="1"/>
  <c r="A2" i="1"/>
  <c r="H23" i="2" l="1"/>
  <c r="H39" i="2"/>
  <c r="H16" i="2"/>
  <c r="H59" i="2"/>
  <c r="G62" i="2"/>
  <c r="G59" i="2"/>
  <c r="G26" i="2"/>
  <c r="G44" i="2"/>
  <c r="H55" i="2"/>
  <c r="H62" i="2"/>
  <c r="G19" i="2"/>
  <c r="H43" i="2"/>
  <c r="G71" i="2"/>
  <c r="H63" i="2"/>
  <c r="G50" i="2"/>
  <c r="G51" i="2"/>
  <c r="G35" i="2"/>
  <c r="G23" i="2"/>
  <c r="H58" i="2"/>
  <c r="H73" i="2"/>
  <c r="H50" i="2"/>
  <c r="H24" i="2"/>
  <c r="H19" i="2"/>
  <c r="H71" i="2"/>
  <c r="G60" i="2"/>
  <c r="G55" i="2"/>
  <c r="G21" i="2"/>
  <c r="G17" i="2"/>
  <c r="H13" i="2"/>
  <c r="H3" i="2"/>
  <c r="H48" i="2"/>
  <c r="H33" i="2"/>
  <c r="G63" i="2"/>
  <c r="G53" i="2"/>
  <c r="G46" i="2"/>
  <c r="G40" i="2"/>
  <c r="H53" i="2"/>
  <c r="H44" i="2"/>
  <c r="H40" i="2"/>
  <c r="H35" i="2"/>
  <c r="H26" i="2"/>
  <c r="H21" i="2"/>
  <c r="H17" i="2"/>
  <c r="G58" i="2"/>
  <c r="G48" i="2"/>
  <c r="G43" i="2"/>
  <c r="G39" i="2"/>
  <c r="G33" i="2"/>
  <c r="G24" i="2"/>
  <c r="G16" i="2"/>
  <c r="H6" i="2"/>
  <c r="H60" i="2"/>
  <c r="H51" i="2"/>
  <c r="H46" i="2"/>
  <c r="G73" i="2"/>
  <c r="L18" i="3"/>
  <c r="L20" i="3"/>
  <c r="L19" i="3"/>
</calcChain>
</file>

<file path=xl/sharedStrings.xml><?xml version="1.0" encoding="utf-8"?>
<sst xmlns="http://schemas.openxmlformats.org/spreadsheetml/2006/main" count="763" uniqueCount="279">
  <si>
    <t>čas</t>
  </si>
  <si>
    <t>body</t>
  </si>
  <si>
    <t>KLM</t>
  </si>
  <si>
    <t>JPK</t>
  </si>
  <si>
    <t>FiBr</t>
  </si>
  <si>
    <t>SCPAP</t>
  </si>
  <si>
    <t>Haná</t>
  </si>
  <si>
    <t>NaBře</t>
  </si>
  <si>
    <t>DSFM</t>
  </si>
  <si>
    <t>SOHK</t>
  </si>
  <si>
    <t>KomBr</t>
  </si>
  <si>
    <t>I.PKO</t>
  </si>
  <si>
    <t>UnBr</t>
  </si>
  <si>
    <t>SKNá</t>
  </si>
  <si>
    <t>UnOl</t>
  </si>
  <si>
    <t>BALOUN</t>
  </si>
  <si>
    <t>Karel</t>
  </si>
  <si>
    <t>BARTONĚK</t>
  </si>
  <si>
    <t>Pavel</t>
  </si>
  <si>
    <t>BERGMANN</t>
  </si>
  <si>
    <t>František</t>
  </si>
  <si>
    <t>BRUZL</t>
  </si>
  <si>
    <t>Jaroslav</t>
  </si>
  <si>
    <t>BUKALOVÁ</t>
  </si>
  <si>
    <t>Petra</t>
  </si>
  <si>
    <t>CAJZL</t>
  </si>
  <si>
    <t>Štěpán</t>
  </si>
  <si>
    <t>ČERVENÝ</t>
  </si>
  <si>
    <t>Matěj</t>
  </si>
  <si>
    <t>ČUDANOVÁ</t>
  </si>
  <si>
    <t>Vlasta</t>
  </si>
  <si>
    <t>Milan</t>
  </si>
  <si>
    <t>DUFEK</t>
  </si>
  <si>
    <t>Martin</t>
  </si>
  <si>
    <t>FIALOVÁ</t>
  </si>
  <si>
    <t>Vladimíra</t>
  </si>
  <si>
    <t>FRANK</t>
  </si>
  <si>
    <t>Vít</t>
  </si>
  <si>
    <t>GOEBEL</t>
  </si>
  <si>
    <t>Adolf</t>
  </si>
  <si>
    <t>GRZYWA</t>
  </si>
  <si>
    <t>Marek</t>
  </si>
  <si>
    <t>HAAN</t>
  </si>
  <si>
    <t>Richard</t>
  </si>
  <si>
    <t>HANUŠ</t>
  </si>
  <si>
    <t>Bedřich</t>
  </si>
  <si>
    <t>HARANTOVÁ-PECHOVÁ</t>
  </si>
  <si>
    <t>Marcela</t>
  </si>
  <si>
    <t>Miroslav</t>
  </si>
  <si>
    <t>HAŠEK</t>
  </si>
  <si>
    <t>Jakub</t>
  </si>
  <si>
    <t>Miloš</t>
  </si>
  <si>
    <t>HAVLÍKOVÁ</t>
  </si>
  <si>
    <t>Eva</t>
  </si>
  <si>
    <t>HESS</t>
  </si>
  <si>
    <t>HRBÁČOVÁ</t>
  </si>
  <si>
    <t>Tereza</t>
  </si>
  <si>
    <t>HRBATA</t>
  </si>
  <si>
    <t>Vladimír</t>
  </si>
  <si>
    <t>HUBAL</t>
  </si>
  <si>
    <t>Petr</t>
  </si>
  <si>
    <t>JAŠA</t>
  </si>
  <si>
    <t>David</t>
  </si>
  <si>
    <t>JEŽEK</t>
  </si>
  <si>
    <t>Otakar</t>
  </si>
  <si>
    <t>JEŽKOVÁ</t>
  </si>
  <si>
    <t>Gabriela</t>
  </si>
  <si>
    <t>KOHOUTEK</t>
  </si>
  <si>
    <t>Jiří</t>
  </si>
  <si>
    <t>KOLÁŘ</t>
  </si>
  <si>
    <t>KOZMON</t>
  </si>
  <si>
    <t>KRAJSA</t>
  </si>
  <si>
    <t>KREJČIŘÍK</t>
  </si>
  <si>
    <t>Antonín</t>
  </si>
  <si>
    <t>KUBICA</t>
  </si>
  <si>
    <t>Artur</t>
  </si>
  <si>
    <t>KUČERA</t>
  </si>
  <si>
    <t>Jan</t>
  </si>
  <si>
    <t>KUŘINA</t>
  </si>
  <si>
    <t>KUŘINOVÁ</t>
  </si>
  <si>
    <t>Jana</t>
  </si>
  <si>
    <t>KYJOVSKÝ</t>
  </si>
  <si>
    <t>Zdeněk</t>
  </si>
  <si>
    <t>LOKAJOVÁ</t>
  </si>
  <si>
    <t>Aneta</t>
  </si>
  <si>
    <t>MAKAI</t>
  </si>
  <si>
    <t>Jozef</t>
  </si>
  <si>
    <t>MARTINOVIČ</t>
  </si>
  <si>
    <t>MATUŠKA</t>
  </si>
  <si>
    <t>Tomáš</t>
  </si>
  <si>
    <t>MATUŠTÍK</t>
  </si>
  <si>
    <t>Svaťa</t>
  </si>
  <si>
    <t>MATUŠTÍKOVÁ</t>
  </si>
  <si>
    <t>MATÝŠKOVÁ</t>
  </si>
  <si>
    <t>Hana</t>
  </si>
  <si>
    <t>MIHOLA</t>
  </si>
  <si>
    <t>MIKULÁŠEK</t>
  </si>
  <si>
    <t>MIKULÍK</t>
  </si>
  <si>
    <t>MORAVEC</t>
  </si>
  <si>
    <t>Michal</t>
  </si>
  <si>
    <t>MUCHA</t>
  </si>
  <si>
    <t>NAZIEMIEC</t>
  </si>
  <si>
    <t>Leszek</t>
  </si>
  <si>
    <t>NEUMAN</t>
  </si>
  <si>
    <t>NEUMANN</t>
  </si>
  <si>
    <t>NOVÁKOVÁ</t>
  </si>
  <si>
    <t>Iveta</t>
  </si>
  <si>
    <t>Renata</t>
  </si>
  <si>
    <t>NOVOTNÁ</t>
  </si>
  <si>
    <t>Eliška</t>
  </si>
  <si>
    <t>OKURKOVÁ</t>
  </si>
  <si>
    <t>Magda</t>
  </si>
  <si>
    <t>PACÁKOVÁ</t>
  </si>
  <si>
    <t>Lenka</t>
  </si>
  <si>
    <t>Michaela</t>
  </si>
  <si>
    <t>PÁCL</t>
  </si>
  <si>
    <t>Bohumil</t>
  </si>
  <si>
    <t>PÁLKOVÁ</t>
  </si>
  <si>
    <t>Barbora</t>
  </si>
  <si>
    <t>PAVÉSKA</t>
  </si>
  <si>
    <t>PĚKNÝ</t>
  </si>
  <si>
    <t>PELIKÁN</t>
  </si>
  <si>
    <t>Lubomír</t>
  </si>
  <si>
    <t>PELIKÁNOVÁ</t>
  </si>
  <si>
    <t>PETRUCHA</t>
  </si>
  <si>
    <t>POSPIŠIL</t>
  </si>
  <si>
    <t>POSPÍŠILOVÁ</t>
  </si>
  <si>
    <t>Jitka</t>
  </si>
  <si>
    <t>POŠMOURNÝ</t>
  </si>
  <si>
    <t>PROČKOVÁ</t>
  </si>
  <si>
    <t>Dana</t>
  </si>
  <si>
    <t>PROKOP</t>
  </si>
  <si>
    <t>PŘIBYL</t>
  </si>
  <si>
    <t>PULLMAN</t>
  </si>
  <si>
    <t>Josef</t>
  </si>
  <si>
    <t>REICHOVÁ</t>
  </si>
  <si>
    <t>ŘEZÁČ</t>
  </si>
  <si>
    <t>SUCHOPA</t>
  </si>
  <si>
    <t>Radomír</t>
  </si>
  <si>
    <t>SVOBODA</t>
  </si>
  <si>
    <t>Květoslav</t>
  </si>
  <si>
    <t>ŠAFAŘÍK</t>
  </si>
  <si>
    <t>ŠTÁBL</t>
  </si>
  <si>
    <t>ŠTĚPÁN</t>
  </si>
  <si>
    <t>Michael</t>
  </si>
  <si>
    <t>ŠVESTKA</t>
  </si>
  <si>
    <t>Jaromír</t>
  </si>
  <si>
    <t>TKACZ</t>
  </si>
  <si>
    <t>TLAMICHA</t>
  </si>
  <si>
    <t>TOMÁŠEK</t>
  </si>
  <si>
    <t>TŘÍSKOVÁ</t>
  </si>
  <si>
    <t>Šárka</t>
  </si>
  <si>
    <t>VALENTA</t>
  </si>
  <si>
    <t>VALEŠ</t>
  </si>
  <si>
    <t>VÁNĚ</t>
  </si>
  <si>
    <t>VÍTEK</t>
  </si>
  <si>
    <t>Rostislav</t>
  </si>
  <si>
    <t>VYSKOČILOVÁ</t>
  </si>
  <si>
    <t>Blanka</t>
  </si>
  <si>
    <t>ZAORAL</t>
  </si>
  <si>
    <t>ZÁRUBOVÁ</t>
  </si>
  <si>
    <t>Magdaléna</t>
  </si>
  <si>
    <t>ZBOŘILOVÁ</t>
  </si>
  <si>
    <t>DOLEŽAL</t>
  </si>
  <si>
    <t>HARANT-PECHA</t>
  </si>
  <si>
    <t>HAVLÍČEK</t>
  </si>
  <si>
    <t>jméno</t>
  </si>
  <si>
    <t>příjmení</t>
  </si>
  <si>
    <t>oddíl</t>
  </si>
  <si>
    <t>trať</t>
  </si>
  <si>
    <t>Vlastimil st.</t>
  </si>
  <si>
    <t>Vlastimil ml.</t>
  </si>
  <si>
    <t>Č.d.</t>
  </si>
  <si>
    <t>Trať</t>
  </si>
  <si>
    <t>Příjmení, Jméno</t>
  </si>
  <si>
    <t>Ročník</t>
  </si>
  <si>
    <t>Oddíl</t>
  </si>
  <si>
    <t>Čas</t>
  </si>
  <si>
    <t>750P</t>
  </si>
  <si>
    <t>Reichová Tereza</t>
  </si>
  <si>
    <t>Haltmarová Denisa</t>
  </si>
  <si>
    <t>PKZá</t>
  </si>
  <si>
    <t>Novotná Eliška</t>
  </si>
  <si>
    <t>Nováková Iveta</t>
  </si>
  <si>
    <t>Srbová Radmila</t>
  </si>
  <si>
    <t>Jaša David</t>
  </si>
  <si>
    <t>Grzywa Marek</t>
  </si>
  <si>
    <t>Neuman Jiří</t>
  </si>
  <si>
    <t>Goebel Adolf</t>
  </si>
  <si>
    <t>Naziemiec Leszek</t>
  </si>
  <si>
    <t>Tkacz Łukasz</t>
  </si>
  <si>
    <t>Kubica Artur</t>
  </si>
  <si>
    <t>Ullwer Martin</t>
  </si>
  <si>
    <t>Houžvička Pavel</t>
  </si>
  <si>
    <t>Ježek Otakar</t>
  </si>
  <si>
    <t>Horák Pavel</t>
  </si>
  <si>
    <t>Mucha Michal</t>
  </si>
  <si>
    <t>Tlamicha Zdeněk</t>
  </si>
  <si>
    <t>Pelikán Lubomír</t>
  </si>
  <si>
    <t>Kocánek Tomáš</t>
  </si>
  <si>
    <t>KSOPl</t>
  </si>
  <si>
    <t>Čermák Marcel</t>
  </si>
  <si>
    <t>Hartmann Petr</t>
  </si>
  <si>
    <t>Harant-Pecha Miroslav</t>
  </si>
  <si>
    <t>Suchopa Radomír</t>
  </si>
  <si>
    <t>Mihola Petr</t>
  </si>
  <si>
    <t>Moravec Michal</t>
  </si>
  <si>
    <t>Kuřina Jiří</t>
  </si>
  <si>
    <t>SoHK</t>
  </si>
  <si>
    <t>Švestka Jaromír</t>
  </si>
  <si>
    <t>Kožíšek Vladimír</t>
  </si>
  <si>
    <t>250P</t>
  </si>
  <si>
    <t>Weissová Eleonora</t>
  </si>
  <si>
    <t>Čudanová Vlasta</t>
  </si>
  <si>
    <t>Fialová Vladimíra</t>
  </si>
  <si>
    <t>Pospíšil Oldřich</t>
  </si>
  <si>
    <t>Valenta Lubomír</t>
  </si>
  <si>
    <t>Štěpán Michael</t>
  </si>
  <si>
    <t>Hanuš Bedřich</t>
  </si>
  <si>
    <t>Nedvěd Karel</t>
  </si>
  <si>
    <t>Hankart Lucien</t>
  </si>
  <si>
    <t>Jánská Karolína</t>
  </si>
  <si>
    <t>Nováková Renata</t>
  </si>
  <si>
    <t>Krejčí Veronika</t>
  </si>
  <si>
    <t>Křupka Roman</t>
  </si>
  <si>
    <t>Sebera David</t>
  </si>
  <si>
    <t>500P</t>
  </si>
  <si>
    <t>Fleissigová Barbora</t>
  </si>
  <si>
    <t>Ježková Gabriela</t>
  </si>
  <si>
    <t>Kulhánková Vladislava</t>
  </si>
  <si>
    <t>Pacáková Lenka</t>
  </si>
  <si>
    <t>Matýšková Hana</t>
  </si>
  <si>
    <t>Němčíková Daniela</t>
  </si>
  <si>
    <t>Fenclová Milena</t>
  </si>
  <si>
    <t>Tomášková Dana</t>
  </si>
  <si>
    <t>Ženy</t>
  </si>
  <si>
    <t>Muži</t>
  </si>
  <si>
    <t>Muži - MA</t>
  </si>
  <si>
    <t>Muži - MB</t>
  </si>
  <si>
    <t>Ženy - MC</t>
  </si>
  <si>
    <t>Muži - MD</t>
  </si>
  <si>
    <t>Dorostenky</t>
  </si>
  <si>
    <t>Ženy - MA</t>
  </si>
  <si>
    <t>Hoštáková Viera</t>
  </si>
  <si>
    <t>Lichá Irena</t>
  </si>
  <si>
    <t>Pospíšilová Jitka</t>
  </si>
  <si>
    <t>Matuštíková Jana</t>
  </si>
  <si>
    <t>Havlíková Eva</t>
  </si>
  <si>
    <t>Kolář Vladimír</t>
  </si>
  <si>
    <t>Frank Vít</t>
  </si>
  <si>
    <t>Haan Richard</t>
  </si>
  <si>
    <t>Komárek Vladimír</t>
  </si>
  <si>
    <t>ČOUPr</t>
  </si>
  <si>
    <t>100P</t>
  </si>
  <si>
    <t>Černá Božena</t>
  </si>
  <si>
    <t>Ženy - MB</t>
  </si>
  <si>
    <t>Muži - MC</t>
  </si>
  <si>
    <t>Podolí</t>
  </si>
  <si>
    <t>Slavkov</t>
  </si>
  <si>
    <t>součet</t>
  </si>
  <si>
    <t>Slavkov čas</t>
  </si>
  <si>
    <t>Slavkov trať</t>
  </si>
  <si>
    <t>pořadí</t>
  </si>
  <si>
    <t>ročník</t>
  </si>
  <si>
    <t>klub</t>
  </si>
  <si>
    <t>-</t>
  </si>
  <si>
    <t>+</t>
  </si>
  <si>
    <t>tratě</t>
  </si>
  <si>
    <t>NEOBSAZENO</t>
  </si>
  <si>
    <t>Ženy - MD</t>
  </si>
  <si>
    <t>Dorostenci</t>
  </si>
  <si>
    <t>1. část (volný způsob):</t>
  </si>
  <si>
    <t>2. část (prsa):</t>
  </si>
  <si>
    <t>DUATLON - konečné výsledky</t>
  </si>
  <si>
    <t>13. 10. 2012 - Slavkov, koupaliště, bazén 50 m</t>
  </si>
  <si>
    <t>03. 02. 2013 - Praha-Podolí, plavecký stadion, bazén 50 m</t>
  </si>
  <si>
    <t>750VZ</t>
  </si>
  <si>
    <t>500VZ</t>
  </si>
  <si>
    <t>Łukasz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</si>
</sst>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7" fontId="1" fillId="0" borderId="0" xfId="0" applyNumberFormat="1" applyFont="1" applyFill="1" applyBorder="1" applyAlignment="1">
      <alignment horizontal="center"/>
    </xf>
    <xf numFmtId="20" fontId="1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7" fontId="0" fillId="0" borderId="0" xfId="0" applyNumberFormat="1" applyAlignment="1">
      <alignment horizontal="center"/>
    </xf>
    <xf numFmtId="47" fontId="0" fillId="0" borderId="0" xfId="0" applyNumberFormat="1" applyAlignment="1">
      <alignment horizontal="center" wrapText="1"/>
    </xf>
    <xf numFmtId="0" fontId="0" fillId="2" borderId="0" xfId="0" applyFill="1" applyAlignmen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4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47" fontId="0" fillId="2" borderId="0" xfId="0" applyNumberFormat="1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/>
    <xf numFmtId="47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7" fontId="0" fillId="3" borderId="2" xfId="0" applyNumberFormat="1" applyFill="1" applyBorder="1" applyAlignment="1">
      <alignment horizontal="center" wrapText="1"/>
    </xf>
    <xf numFmtId="0" fontId="0" fillId="3" borderId="0" xfId="0" applyNumberFormat="1" applyFill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47" fontId="0" fillId="3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47" fontId="4" fillId="0" borderId="0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/>
    <xf numFmtId="47" fontId="4" fillId="3" borderId="2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0" fontId="0" fillId="3" borderId="0" xfId="0" applyFill="1" applyAlignment="1"/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 wrapText="1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right"/>
    </xf>
    <xf numFmtId="0" fontId="0" fillId="3" borderId="2" xfId="0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Normal="100" workbookViewId="0">
      <selection sqref="A1:L1"/>
    </sheetView>
  </sheetViews>
  <sheetFormatPr defaultRowHeight="15" x14ac:dyDescent="0.25"/>
  <cols>
    <col min="1" max="1" width="7.85546875" style="10" customWidth="1"/>
    <col min="2" max="2" width="6.28515625" style="9" bestFit="1" customWidth="1"/>
    <col min="3" max="3" width="2" style="10" bestFit="1" customWidth="1"/>
    <col min="4" max="4" width="6.28515625" style="51" customWidth="1"/>
    <col min="5" max="5" width="21.140625" bestFit="1" customWidth="1"/>
    <col min="6" max="6" width="6.28515625" style="10" bestFit="1" customWidth="1"/>
    <col min="7" max="7" width="6.5703125" style="10" customWidth="1"/>
    <col min="8" max="8" width="8.7109375" style="10" customWidth="1"/>
    <col min="9" max="9" width="3.42578125" style="10" bestFit="1" customWidth="1"/>
    <col min="10" max="10" width="8.7109375" style="10" customWidth="1"/>
    <col min="11" max="11" width="3.42578125" style="32" bestFit="1" customWidth="1"/>
    <col min="12" max="12" width="8.7109375" style="10" customWidth="1"/>
    <col min="13" max="13" width="9.140625" customWidth="1"/>
  </cols>
  <sheetData>
    <row r="1" spans="1:12" ht="23.25" x14ac:dyDescent="0.35">
      <c r="A1" s="61" t="s">
        <v>273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x14ac:dyDescent="0.25">
      <c r="A2" s="21"/>
      <c r="B2" s="52"/>
      <c r="C2" s="21"/>
      <c r="D2" s="46"/>
      <c r="E2" s="22"/>
      <c r="F2" s="21"/>
      <c r="G2" s="21"/>
      <c r="H2" s="21"/>
      <c r="I2" s="21"/>
      <c r="J2" s="21"/>
      <c r="K2" s="30"/>
      <c r="L2" s="21"/>
    </row>
    <row r="3" spans="1:12" x14ac:dyDescent="0.25">
      <c r="A3" s="44" t="s">
        <v>271</v>
      </c>
      <c r="B3" s="52"/>
      <c r="C3" s="21"/>
      <c r="D3" s="46"/>
      <c r="E3" s="22" t="s">
        <v>274</v>
      </c>
      <c r="F3" s="21"/>
      <c r="G3" s="21"/>
      <c r="H3" s="21"/>
      <c r="I3" s="21"/>
      <c r="J3" s="21"/>
      <c r="K3" s="30"/>
      <c r="L3" s="21"/>
    </row>
    <row r="4" spans="1:12" x14ac:dyDescent="0.25">
      <c r="A4" s="44" t="s">
        <v>272</v>
      </c>
      <c r="B4" s="52"/>
      <c r="C4" s="21"/>
      <c r="D4" s="46"/>
      <c r="E4" s="22" t="s">
        <v>275</v>
      </c>
      <c r="F4" s="21"/>
      <c r="G4" s="21"/>
      <c r="H4" s="21"/>
      <c r="I4" s="21"/>
      <c r="J4" s="21"/>
      <c r="K4" s="30"/>
      <c r="L4" s="21"/>
    </row>
    <row r="5" spans="1:12" x14ac:dyDescent="0.25">
      <c r="A5" s="21"/>
      <c r="B5" s="52"/>
      <c r="C5" s="21"/>
      <c r="D5" s="46"/>
      <c r="E5" s="22"/>
      <c r="F5" s="21"/>
      <c r="G5" s="21"/>
      <c r="H5" s="21"/>
      <c r="I5" s="21"/>
      <c r="J5" s="21"/>
      <c r="K5" s="30"/>
      <c r="L5" s="21"/>
    </row>
    <row r="6" spans="1:12" x14ac:dyDescent="0.25">
      <c r="A6" s="57" t="s">
        <v>236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9"/>
    </row>
    <row r="7" spans="1:12" x14ac:dyDescent="0.25">
      <c r="A7" s="21" t="s">
        <v>262</v>
      </c>
      <c r="B7" s="62" t="s">
        <v>267</v>
      </c>
      <c r="C7" s="62"/>
      <c r="D7" s="62"/>
      <c r="E7" s="24" t="s">
        <v>166</v>
      </c>
      <c r="F7" s="23" t="s">
        <v>263</v>
      </c>
      <c r="G7" s="23" t="s">
        <v>264</v>
      </c>
      <c r="H7" s="56" t="s">
        <v>258</v>
      </c>
      <c r="I7" s="56"/>
      <c r="J7" s="56" t="s">
        <v>257</v>
      </c>
      <c r="K7" s="56"/>
      <c r="L7" s="21" t="s">
        <v>259</v>
      </c>
    </row>
    <row r="8" spans="1:12" x14ac:dyDescent="0.25">
      <c r="A8" s="23">
        <v>1</v>
      </c>
      <c r="B8" s="53" t="s">
        <v>276</v>
      </c>
      <c r="C8" s="23" t="s">
        <v>266</v>
      </c>
      <c r="D8" s="47" t="s">
        <v>178</v>
      </c>
      <c r="E8" s="25" t="s">
        <v>189</v>
      </c>
      <c r="F8" s="23">
        <v>1974</v>
      </c>
      <c r="G8" s="23" t="s">
        <v>11</v>
      </c>
      <c r="H8" s="26">
        <v>9.1018518518518523E-3</v>
      </c>
      <c r="I8" s="31" t="str">
        <f>"("&amp;RANK(H8,H$8:H$14,1)&amp;")"</f>
        <v>(2)</v>
      </c>
      <c r="J8" s="26">
        <v>1.0356481481481482E-2</v>
      </c>
      <c r="K8" s="31" t="str">
        <f>"("&amp;RANK(J8,J$8:J$14,1)&amp;")"</f>
        <v>(1)</v>
      </c>
      <c r="L8" s="26">
        <f>J8+H8</f>
        <v>1.9458333333333334E-2</v>
      </c>
    </row>
    <row r="9" spans="1:12" x14ac:dyDescent="0.25">
      <c r="A9" s="23">
        <v>2</v>
      </c>
      <c r="B9" s="53" t="s">
        <v>276</v>
      </c>
      <c r="C9" s="45" t="s">
        <v>266</v>
      </c>
      <c r="D9" s="47" t="s">
        <v>178</v>
      </c>
      <c r="E9" s="25" t="s">
        <v>190</v>
      </c>
      <c r="F9" s="23">
        <v>1979</v>
      </c>
      <c r="G9" s="23" t="s">
        <v>11</v>
      </c>
      <c r="H9" s="26">
        <v>1.0376157407407407E-2</v>
      </c>
      <c r="I9" s="31" t="str">
        <f>"("&amp;RANK(H9,H$8:H$14,1)&amp;")"</f>
        <v>(3)</v>
      </c>
      <c r="J9" s="26">
        <v>1.0483796296296297E-2</v>
      </c>
      <c r="K9" s="31" t="str">
        <f>"("&amp;RANK(J9,J$8:J$14,1)&amp;")"</f>
        <v>(2)</v>
      </c>
      <c r="L9" s="26">
        <f>J9+H9</f>
        <v>2.0859953703703703E-2</v>
      </c>
    </row>
    <row r="10" spans="1:12" x14ac:dyDescent="0.25">
      <c r="A10" s="23">
        <v>3</v>
      </c>
      <c r="B10" s="53" t="s">
        <v>276</v>
      </c>
      <c r="C10" s="23" t="s">
        <v>266</v>
      </c>
      <c r="D10" s="47" t="s">
        <v>178</v>
      </c>
      <c r="E10" s="25" t="s">
        <v>191</v>
      </c>
      <c r="F10" s="23">
        <v>1976</v>
      </c>
      <c r="G10" s="23" t="s">
        <v>11</v>
      </c>
      <c r="H10" s="26">
        <v>8.8692129629629624E-3</v>
      </c>
      <c r="I10" s="31" t="str">
        <f>"("&amp;RANK(H10,H$8:H$14,1)&amp;")"</f>
        <v>(1)</v>
      </c>
      <c r="J10" s="26">
        <v>1.2417824074074074E-2</v>
      </c>
      <c r="K10" s="31" t="str">
        <f>"("&amp;RANK(J10,J$8:J$14,1)&amp;")"</f>
        <v>(5)</v>
      </c>
      <c r="L10" s="26">
        <f>J10+H10</f>
        <v>2.1287037037037035E-2</v>
      </c>
    </row>
    <row r="11" spans="1:12" x14ac:dyDescent="0.25">
      <c r="A11" s="45">
        <v>4</v>
      </c>
      <c r="B11" s="53" t="s">
        <v>276</v>
      </c>
      <c r="C11" s="23" t="s">
        <v>266</v>
      </c>
      <c r="D11" s="47" t="s">
        <v>178</v>
      </c>
      <c r="E11" s="25" t="s">
        <v>187</v>
      </c>
      <c r="F11" s="23">
        <v>1974</v>
      </c>
      <c r="G11" s="23" t="s">
        <v>2</v>
      </c>
      <c r="H11" s="26">
        <v>1.0622685185185186E-2</v>
      </c>
      <c r="I11" s="31" t="str">
        <f>"("&amp;RANK(H11,H$8:H$14,1)&amp;")"</f>
        <v>(4)</v>
      </c>
      <c r="J11" s="26">
        <v>1.0953703703703703E-2</v>
      </c>
      <c r="K11" s="31" t="str">
        <f>"("&amp;RANK(J11,J$8:J$14,1)&amp;")"</f>
        <v>(3)</v>
      </c>
      <c r="L11" s="26">
        <f>J11+H11</f>
        <v>2.1576388888888888E-2</v>
      </c>
    </row>
    <row r="12" spans="1:12" x14ac:dyDescent="0.25">
      <c r="A12" s="45">
        <v>5</v>
      </c>
      <c r="B12" s="53" t="s">
        <v>276</v>
      </c>
      <c r="C12" s="23" t="s">
        <v>266</v>
      </c>
      <c r="D12" s="47" t="s">
        <v>178</v>
      </c>
      <c r="E12" s="25" t="s">
        <v>188</v>
      </c>
      <c r="F12" s="23">
        <v>1981</v>
      </c>
      <c r="G12" s="23" t="s">
        <v>11</v>
      </c>
      <c r="H12" s="26">
        <v>1.0664351851851854E-2</v>
      </c>
      <c r="I12" s="31" t="str">
        <f>"("&amp;RANK(H12,H$8:H$14,1)&amp;")"</f>
        <v>(5)</v>
      </c>
      <c r="J12" s="26">
        <v>1.0954861111111111E-2</v>
      </c>
      <c r="K12" s="31" t="str">
        <f>"("&amp;RANK(J12,J$8:J$14,1)&amp;")"</f>
        <v>(4)</v>
      </c>
      <c r="L12" s="26">
        <f>J12+H12</f>
        <v>2.1619212962962965E-2</v>
      </c>
    </row>
    <row r="13" spans="1:12" x14ac:dyDescent="0.25">
      <c r="A13" s="45">
        <v>6</v>
      </c>
      <c r="B13" s="53" t="s">
        <v>276</v>
      </c>
      <c r="C13" s="45" t="s">
        <v>266</v>
      </c>
      <c r="D13" s="47" t="s">
        <v>178</v>
      </c>
      <c r="E13" s="25" t="s">
        <v>185</v>
      </c>
      <c r="F13" s="45">
        <v>1984</v>
      </c>
      <c r="G13" s="45" t="s">
        <v>4</v>
      </c>
      <c r="H13" s="26">
        <v>1.3520833333333331E-2</v>
      </c>
      <c r="I13" s="31" t="str">
        <f>"("&amp;RANK(H13,H$8:H$14,1)&amp;")"</f>
        <v>(6)</v>
      </c>
      <c r="J13" s="26">
        <v>1.2749999999999999E-2</v>
      </c>
      <c r="K13" s="31" t="str">
        <f>"("&amp;RANK(J13,J$8:J$14,1)&amp;")"</f>
        <v>(6)</v>
      </c>
      <c r="L13" s="26">
        <f>J13+H13</f>
        <v>2.627083333333333E-2</v>
      </c>
    </row>
    <row r="14" spans="1:12" x14ac:dyDescent="0.25">
      <c r="A14" s="45">
        <v>7</v>
      </c>
      <c r="B14" s="53" t="s">
        <v>276</v>
      </c>
      <c r="C14" s="23" t="s">
        <v>266</v>
      </c>
      <c r="D14" s="47" t="s">
        <v>178</v>
      </c>
      <c r="E14" s="25" t="s">
        <v>186</v>
      </c>
      <c r="F14" s="23">
        <v>1975</v>
      </c>
      <c r="G14" s="23" t="s">
        <v>11</v>
      </c>
      <c r="H14" s="26">
        <v>1.4065972222222221E-2</v>
      </c>
      <c r="I14" s="31" t="str">
        <f>"("&amp;RANK(H14,H$8:H$14,1)&amp;")"</f>
        <v>(7)</v>
      </c>
      <c r="J14" s="26">
        <v>1.3394675925925926E-2</v>
      </c>
      <c r="K14" s="31" t="str">
        <f>"("&amp;RANK(J14,J$8:J$14,1)&amp;")"</f>
        <v>(7)</v>
      </c>
      <c r="L14" s="26">
        <f>J14+H14</f>
        <v>2.7460648148148147E-2</v>
      </c>
    </row>
    <row r="15" spans="1:12" x14ac:dyDescent="0.25">
      <c r="A15" s="21"/>
      <c r="B15" s="52"/>
      <c r="C15" s="21"/>
      <c r="D15" s="46"/>
      <c r="E15" s="22"/>
      <c r="F15" s="21"/>
      <c r="G15" s="21"/>
      <c r="H15" s="21"/>
      <c r="I15" s="21"/>
      <c r="J15" s="21"/>
      <c r="K15" s="30"/>
      <c r="L15" s="21"/>
    </row>
    <row r="16" spans="1:12" x14ac:dyDescent="0.25">
      <c r="A16" s="57" t="s">
        <v>237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9"/>
    </row>
    <row r="17" spans="1:12" x14ac:dyDescent="0.25">
      <c r="A17" s="23" t="s">
        <v>262</v>
      </c>
      <c r="B17" s="56" t="s">
        <v>267</v>
      </c>
      <c r="C17" s="56"/>
      <c r="D17" s="56"/>
      <c r="E17" s="24" t="s">
        <v>166</v>
      </c>
      <c r="F17" s="23" t="s">
        <v>263</v>
      </c>
      <c r="G17" s="23" t="s">
        <v>264</v>
      </c>
      <c r="H17" s="56" t="s">
        <v>258</v>
      </c>
      <c r="I17" s="56"/>
      <c r="J17" s="56" t="s">
        <v>257</v>
      </c>
      <c r="K17" s="56"/>
      <c r="L17" s="23" t="s">
        <v>259</v>
      </c>
    </row>
    <row r="18" spans="1:12" x14ac:dyDescent="0.25">
      <c r="A18" s="23">
        <v>1</v>
      </c>
      <c r="B18" s="53" t="s">
        <v>276</v>
      </c>
      <c r="C18" s="23" t="s">
        <v>266</v>
      </c>
      <c r="D18" s="47" t="s">
        <v>178</v>
      </c>
      <c r="E18" s="25" t="s">
        <v>197</v>
      </c>
      <c r="F18" s="23">
        <v>1972</v>
      </c>
      <c r="G18" s="23" t="s">
        <v>11</v>
      </c>
      <c r="H18" s="26">
        <v>9.5590277777777791E-3</v>
      </c>
      <c r="I18" s="31" t="str">
        <f>"("&amp;RANK(H18,H$18:H$20,1)&amp;")"</f>
        <v>(1)</v>
      </c>
      <c r="J18" s="26">
        <v>1.0704861111111109E-2</v>
      </c>
      <c r="K18" s="31" t="str">
        <f>"("&amp;RANK(J18,J$18:J$20,1)&amp;")"</f>
        <v>(1)</v>
      </c>
      <c r="L18" s="26">
        <f>J18+H18</f>
        <v>2.0263888888888887E-2</v>
      </c>
    </row>
    <row r="19" spans="1:12" x14ac:dyDescent="0.25">
      <c r="A19" s="23">
        <v>2</v>
      </c>
      <c r="B19" s="53" t="s">
        <v>276</v>
      </c>
      <c r="C19" s="23" t="s">
        <v>266</v>
      </c>
      <c r="D19" s="47" t="s">
        <v>178</v>
      </c>
      <c r="E19" s="25" t="s">
        <v>198</v>
      </c>
      <c r="F19" s="23">
        <v>1969</v>
      </c>
      <c r="G19" s="23" t="s">
        <v>4</v>
      </c>
      <c r="H19" s="26">
        <v>1.0700231481481482E-2</v>
      </c>
      <c r="I19" s="31" t="str">
        <f t="shared" ref="I19:I20" si="0">"("&amp;RANK(H19,H$18:H$20,1)&amp;")"</f>
        <v>(2)</v>
      </c>
      <c r="J19" s="26">
        <v>1.1502314814814814E-2</v>
      </c>
      <c r="K19" s="31" t="str">
        <f t="shared" ref="K19" si="1">"("&amp;RANK(J19,J$18:J$20,1)&amp;")"</f>
        <v>(2)</v>
      </c>
      <c r="L19" s="26">
        <f>J19+H19</f>
        <v>2.2202546296296297E-2</v>
      </c>
    </row>
    <row r="20" spans="1:12" x14ac:dyDescent="0.25">
      <c r="A20" s="23">
        <v>3</v>
      </c>
      <c r="B20" s="53" t="s">
        <v>276</v>
      </c>
      <c r="C20" s="23" t="s">
        <v>266</v>
      </c>
      <c r="D20" s="47" t="s">
        <v>178</v>
      </c>
      <c r="E20" s="25" t="s">
        <v>196</v>
      </c>
      <c r="F20" s="23">
        <v>1968</v>
      </c>
      <c r="G20" s="23" t="s">
        <v>6</v>
      </c>
      <c r="H20" s="26">
        <v>1.210300925925926E-2</v>
      </c>
      <c r="I20" s="31" t="str">
        <f t="shared" si="0"/>
        <v>(3)</v>
      </c>
      <c r="J20" s="26">
        <v>1.3598379629629629E-2</v>
      </c>
      <c r="K20" s="31" t="str">
        <f>"("&amp;RANK(J20,J$18:J$21,1)&amp;")"</f>
        <v>(3)</v>
      </c>
      <c r="L20" s="26">
        <f>J20+H20</f>
        <v>2.5701388888888888E-2</v>
      </c>
    </row>
    <row r="21" spans="1:12" x14ac:dyDescent="0.25">
      <c r="A21" s="40" t="s">
        <v>265</v>
      </c>
      <c r="B21" s="54" t="s">
        <v>277</v>
      </c>
      <c r="C21" s="40" t="s">
        <v>266</v>
      </c>
      <c r="D21" s="48" t="s">
        <v>178</v>
      </c>
      <c r="E21" s="41" t="s">
        <v>194</v>
      </c>
      <c r="F21" s="40">
        <v>1965</v>
      </c>
      <c r="G21" s="40" t="s">
        <v>6</v>
      </c>
      <c r="H21" s="42">
        <v>8.6782407407407398E-3</v>
      </c>
      <c r="I21" s="43" t="s">
        <v>265</v>
      </c>
      <c r="J21" s="42">
        <v>1.3667824074074074E-2</v>
      </c>
      <c r="K21" s="43" t="str">
        <f>"("&amp;RANK(J21,J$18:J$21,1)&amp;")"</f>
        <v>(4)</v>
      </c>
      <c r="L21" s="42">
        <f>J21+H21</f>
        <v>2.2346064814814812E-2</v>
      </c>
    </row>
    <row r="22" spans="1:12" x14ac:dyDescent="0.25">
      <c r="A22" s="21"/>
      <c r="B22" s="52"/>
      <c r="C22" s="21"/>
      <c r="D22" s="46"/>
      <c r="E22" s="22"/>
      <c r="F22" s="21"/>
      <c r="G22" s="21"/>
      <c r="H22" s="21"/>
      <c r="I22" s="21"/>
      <c r="J22" s="21"/>
      <c r="K22" s="30"/>
      <c r="L22" s="21"/>
    </row>
    <row r="23" spans="1:12" x14ac:dyDescent="0.25">
      <c r="A23" s="57" t="s">
        <v>238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9"/>
    </row>
    <row r="24" spans="1:12" x14ac:dyDescent="0.25">
      <c r="A24" s="23" t="s">
        <v>262</v>
      </c>
      <c r="B24" s="56" t="s">
        <v>267</v>
      </c>
      <c r="C24" s="56"/>
      <c r="D24" s="56"/>
      <c r="E24" s="24" t="s">
        <v>166</v>
      </c>
      <c r="F24" s="23" t="s">
        <v>263</v>
      </c>
      <c r="G24" s="23" t="s">
        <v>264</v>
      </c>
      <c r="H24" s="56" t="s">
        <v>258</v>
      </c>
      <c r="I24" s="56"/>
      <c r="J24" s="56" t="s">
        <v>257</v>
      </c>
      <c r="K24" s="56"/>
      <c r="L24" s="23" t="s">
        <v>259</v>
      </c>
    </row>
    <row r="25" spans="1:12" x14ac:dyDescent="0.25">
      <c r="A25" s="23">
        <v>1</v>
      </c>
      <c r="B25" s="53" t="s">
        <v>276</v>
      </c>
      <c r="C25" s="23" t="s">
        <v>266</v>
      </c>
      <c r="D25" s="47" t="s">
        <v>178</v>
      </c>
      <c r="E25" s="25" t="s">
        <v>204</v>
      </c>
      <c r="F25" s="23">
        <v>1956</v>
      </c>
      <c r="G25" s="23" t="s">
        <v>4</v>
      </c>
      <c r="H25" s="26">
        <v>8.9664351851851849E-3</v>
      </c>
      <c r="I25" s="31" t="str">
        <f>"("&amp;RANK(H25,H$25:H$30,1)&amp;")"</f>
        <v>(1)</v>
      </c>
      <c r="J25" s="26">
        <v>1.0685185185185185E-2</v>
      </c>
      <c r="K25" s="31" t="str">
        <f>"("&amp;RANK(J25,J$25:J$30,1)&amp;")"</f>
        <v>(2)</v>
      </c>
      <c r="L25" s="26">
        <f t="shared" ref="L25:L30" si="2">J25+H25</f>
        <v>1.9651620370370368E-2</v>
      </c>
    </row>
    <row r="26" spans="1:12" x14ac:dyDescent="0.25">
      <c r="A26" s="23">
        <v>2</v>
      </c>
      <c r="B26" s="53" t="s">
        <v>276</v>
      </c>
      <c r="C26" s="23" t="s">
        <v>266</v>
      </c>
      <c r="D26" s="47" t="s">
        <v>178</v>
      </c>
      <c r="E26" s="25" t="s">
        <v>205</v>
      </c>
      <c r="F26" s="23">
        <v>1961</v>
      </c>
      <c r="G26" s="23" t="s">
        <v>4</v>
      </c>
      <c r="H26" s="26">
        <v>1.0177083333333333E-2</v>
      </c>
      <c r="I26" s="31" t="str">
        <f t="shared" ref="I26:I30" si="3">"("&amp;RANK(H26,H$25:H$30,1)&amp;")"</f>
        <v>(4)</v>
      </c>
      <c r="J26" s="26">
        <v>1.0202546296296296E-2</v>
      </c>
      <c r="K26" s="31" t="str">
        <f t="shared" ref="K26:K30" si="4">"("&amp;RANK(J26,J$25:J$30,1)&amp;")"</f>
        <v>(1)</v>
      </c>
      <c r="L26" s="26">
        <f t="shared" si="2"/>
        <v>2.0379629629629629E-2</v>
      </c>
    </row>
    <row r="27" spans="1:12" x14ac:dyDescent="0.25">
      <c r="A27" s="23">
        <v>3</v>
      </c>
      <c r="B27" s="53" t="s">
        <v>276</v>
      </c>
      <c r="C27" s="23" t="s">
        <v>266</v>
      </c>
      <c r="D27" s="47" t="s">
        <v>178</v>
      </c>
      <c r="E27" s="25" t="s">
        <v>209</v>
      </c>
      <c r="F27" s="23">
        <v>1958</v>
      </c>
      <c r="G27" s="23" t="s">
        <v>14</v>
      </c>
      <c r="H27" s="26">
        <v>9.2928240740740731E-3</v>
      </c>
      <c r="I27" s="31" t="str">
        <f t="shared" si="3"/>
        <v>(2)</v>
      </c>
      <c r="J27" s="26">
        <v>1.1282407407407408E-2</v>
      </c>
      <c r="K27" s="31" t="str">
        <f t="shared" si="4"/>
        <v>(5)</v>
      </c>
      <c r="L27" s="26">
        <f t="shared" si="2"/>
        <v>2.0575231481481479E-2</v>
      </c>
    </row>
    <row r="28" spans="1:12" x14ac:dyDescent="0.25">
      <c r="A28" s="23">
        <v>4</v>
      </c>
      <c r="B28" s="53" t="s">
        <v>276</v>
      </c>
      <c r="C28" s="23" t="s">
        <v>266</v>
      </c>
      <c r="D28" s="47" t="s">
        <v>178</v>
      </c>
      <c r="E28" s="25" t="s">
        <v>206</v>
      </c>
      <c r="F28" s="23">
        <v>1958</v>
      </c>
      <c r="G28" s="23" t="s">
        <v>4</v>
      </c>
      <c r="H28" s="26">
        <v>9.8692129629629633E-3</v>
      </c>
      <c r="I28" s="31" t="str">
        <f t="shared" si="3"/>
        <v>(3)</v>
      </c>
      <c r="J28" s="26">
        <v>1.122337962962963E-2</v>
      </c>
      <c r="K28" s="31" t="str">
        <f t="shared" si="4"/>
        <v>(3)</v>
      </c>
      <c r="L28" s="26">
        <f t="shared" si="2"/>
        <v>2.1092592592592593E-2</v>
      </c>
    </row>
    <row r="29" spans="1:12" x14ac:dyDescent="0.25">
      <c r="A29" s="23">
        <v>5</v>
      </c>
      <c r="B29" s="53" t="s">
        <v>276</v>
      </c>
      <c r="C29" s="23" t="s">
        <v>266</v>
      </c>
      <c r="D29" s="47" t="s">
        <v>178</v>
      </c>
      <c r="E29" s="25" t="s">
        <v>207</v>
      </c>
      <c r="F29" s="23">
        <v>1960</v>
      </c>
      <c r="G29" s="23" t="s">
        <v>208</v>
      </c>
      <c r="H29" s="26">
        <v>1.1622685185185187E-2</v>
      </c>
      <c r="I29" s="31" t="str">
        <f t="shared" si="3"/>
        <v>(5)</v>
      </c>
      <c r="J29" s="26">
        <v>1.1260416666666667E-2</v>
      </c>
      <c r="K29" s="31" t="str">
        <f t="shared" si="4"/>
        <v>(4)</v>
      </c>
      <c r="L29" s="26">
        <f t="shared" si="2"/>
        <v>2.2883101851851856E-2</v>
      </c>
    </row>
    <row r="30" spans="1:12" x14ac:dyDescent="0.25">
      <c r="A30" s="23">
        <v>6</v>
      </c>
      <c r="B30" s="53" t="s">
        <v>276</v>
      </c>
      <c r="C30" s="23" t="s">
        <v>266</v>
      </c>
      <c r="D30" s="47" t="s">
        <v>178</v>
      </c>
      <c r="E30" s="25" t="s">
        <v>203</v>
      </c>
      <c r="F30" s="23">
        <v>1958</v>
      </c>
      <c r="G30" s="23" t="s">
        <v>3</v>
      </c>
      <c r="H30" s="26">
        <v>1.3339120370370369E-2</v>
      </c>
      <c r="I30" s="31" t="str">
        <f t="shared" si="3"/>
        <v>(6)</v>
      </c>
      <c r="J30" s="26">
        <v>1.3414351851851851E-2</v>
      </c>
      <c r="K30" s="31" t="str">
        <f t="shared" si="4"/>
        <v>(6)</v>
      </c>
      <c r="L30" s="26">
        <f t="shared" si="2"/>
        <v>2.675347222222222E-2</v>
      </c>
    </row>
    <row r="31" spans="1:12" x14ac:dyDescent="0.25">
      <c r="A31" s="21"/>
      <c r="B31" s="52"/>
      <c r="C31" s="21"/>
      <c r="D31" s="46"/>
      <c r="E31" s="22"/>
      <c r="F31" s="21"/>
      <c r="G31" s="21"/>
      <c r="H31" s="21"/>
      <c r="I31" s="21"/>
      <c r="J31" s="21"/>
      <c r="K31" s="30"/>
      <c r="L31" s="21"/>
    </row>
    <row r="32" spans="1:12" x14ac:dyDescent="0.25">
      <c r="A32" s="57" t="s">
        <v>256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9"/>
    </row>
    <row r="33" spans="1:12" x14ac:dyDescent="0.25">
      <c r="A33" s="23" t="s">
        <v>262</v>
      </c>
      <c r="B33" s="56" t="s">
        <v>267</v>
      </c>
      <c r="C33" s="56"/>
      <c r="D33" s="56"/>
      <c r="E33" s="24" t="s">
        <v>166</v>
      </c>
      <c r="F33" s="23" t="s">
        <v>263</v>
      </c>
      <c r="G33" s="23" t="s">
        <v>264</v>
      </c>
      <c r="H33" s="56" t="s">
        <v>258</v>
      </c>
      <c r="I33" s="56"/>
      <c r="J33" s="56" t="s">
        <v>257</v>
      </c>
      <c r="K33" s="56"/>
      <c r="L33" s="23" t="s">
        <v>259</v>
      </c>
    </row>
    <row r="34" spans="1:12" x14ac:dyDescent="0.25">
      <c r="A34" s="27">
        <v>1</v>
      </c>
      <c r="B34" s="53" t="s">
        <v>276</v>
      </c>
      <c r="C34" s="27" t="s">
        <v>266</v>
      </c>
      <c r="D34" s="49" t="s">
        <v>226</v>
      </c>
      <c r="E34" s="28" t="s">
        <v>249</v>
      </c>
      <c r="F34" s="27">
        <v>1951</v>
      </c>
      <c r="G34" s="27" t="s">
        <v>4</v>
      </c>
      <c r="H34" s="26">
        <v>1.113425925925926E-2</v>
      </c>
      <c r="I34" s="31" t="str">
        <f>"("&amp;RANK(H34,H$34:H$36,1)&amp;")"</f>
        <v>(2)</v>
      </c>
      <c r="J34" s="29">
        <v>7.262731481481482E-3</v>
      </c>
      <c r="K34" s="31" t="str">
        <f>"("&amp;RANK(J34,J$34:J$36,1)&amp;")"</f>
        <v>(1)</v>
      </c>
      <c r="L34" s="26">
        <f>J34+H34</f>
        <v>1.8396990740740742E-2</v>
      </c>
    </row>
    <row r="35" spans="1:12" x14ac:dyDescent="0.25">
      <c r="A35" s="27">
        <v>2</v>
      </c>
      <c r="B35" s="53" t="s">
        <v>276</v>
      </c>
      <c r="C35" s="27" t="s">
        <v>266</v>
      </c>
      <c r="D35" s="49" t="s">
        <v>226</v>
      </c>
      <c r="E35" s="28" t="s">
        <v>250</v>
      </c>
      <c r="F35" s="27">
        <v>1949</v>
      </c>
      <c r="G35" s="27" t="s">
        <v>11</v>
      </c>
      <c r="H35" s="26">
        <v>1.1078703703703703E-2</v>
      </c>
      <c r="I35" s="31" t="str">
        <f t="shared" ref="I35:I36" si="5">"("&amp;RANK(H35,H$34:H$36,1)&amp;")"</f>
        <v>(1)</v>
      </c>
      <c r="J35" s="29">
        <v>7.6215277777777783E-3</v>
      </c>
      <c r="K35" s="31" t="str">
        <f t="shared" ref="K35:K36" si="6">"("&amp;RANK(J35,J$34:J$36,1)&amp;")"</f>
        <v>(2)</v>
      </c>
      <c r="L35" s="26">
        <f>J35+H35</f>
        <v>1.8700231481481481E-2</v>
      </c>
    </row>
    <row r="36" spans="1:12" x14ac:dyDescent="0.25">
      <c r="A36" s="27">
        <v>3</v>
      </c>
      <c r="B36" s="53" t="s">
        <v>276</v>
      </c>
      <c r="C36" s="27" t="s">
        <v>266</v>
      </c>
      <c r="D36" s="49" t="s">
        <v>226</v>
      </c>
      <c r="E36" s="28" t="s">
        <v>248</v>
      </c>
      <c r="F36" s="27">
        <v>1947</v>
      </c>
      <c r="G36" s="27" t="s">
        <v>11</v>
      </c>
      <c r="H36" s="26">
        <v>1.3908564814814813E-2</v>
      </c>
      <c r="I36" s="31" t="str">
        <f t="shared" si="5"/>
        <v>(3)</v>
      </c>
      <c r="J36" s="29">
        <v>9.1574074074074075E-3</v>
      </c>
      <c r="K36" s="31" t="str">
        <f t="shared" si="6"/>
        <v>(3)</v>
      </c>
      <c r="L36" s="26">
        <f>J36+H36</f>
        <v>2.306597222222222E-2</v>
      </c>
    </row>
    <row r="37" spans="1:12" x14ac:dyDescent="0.25">
      <c r="A37" s="21"/>
      <c r="B37" s="52"/>
      <c r="C37" s="21"/>
      <c r="D37" s="46"/>
      <c r="E37" s="22"/>
      <c r="F37" s="21"/>
      <c r="G37" s="21"/>
      <c r="H37" s="21"/>
      <c r="I37" s="21"/>
      <c r="J37" s="21"/>
      <c r="K37" s="30"/>
      <c r="L37" s="21"/>
    </row>
    <row r="38" spans="1:12" x14ac:dyDescent="0.25">
      <c r="A38" s="57" t="s">
        <v>240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9"/>
    </row>
    <row r="39" spans="1:12" x14ac:dyDescent="0.25">
      <c r="A39" s="23" t="s">
        <v>262</v>
      </c>
      <c r="B39" s="56" t="s">
        <v>267</v>
      </c>
      <c r="C39" s="56"/>
      <c r="D39" s="56"/>
      <c r="E39" s="24" t="s">
        <v>166</v>
      </c>
      <c r="F39" s="23" t="s">
        <v>263</v>
      </c>
      <c r="G39" s="23" t="s">
        <v>264</v>
      </c>
      <c r="H39" s="56" t="s">
        <v>258</v>
      </c>
      <c r="I39" s="56"/>
      <c r="J39" s="56" t="s">
        <v>257</v>
      </c>
      <c r="K39" s="56"/>
      <c r="L39" s="23" t="s">
        <v>259</v>
      </c>
    </row>
    <row r="40" spans="1:12" x14ac:dyDescent="0.25">
      <c r="A40" s="23">
        <v>1</v>
      </c>
      <c r="B40" s="53" t="s">
        <v>276</v>
      </c>
      <c r="C40" s="23" t="s">
        <v>266</v>
      </c>
      <c r="D40" s="47" t="s">
        <v>211</v>
      </c>
      <c r="E40" s="25" t="s">
        <v>218</v>
      </c>
      <c r="F40" s="23">
        <v>1942</v>
      </c>
      <c r="G40" s="23" t="s">
        <v>4</v>
      </c>
      <c r="H40" s="26">
        <v>1.1484953703703704E-2</v>
      </c>
      <c r="I40" s="31" t="str">
        <f>"("&amp;RANK(H40,H$40:H$42,1)&amp;")"</f>
        <v>(1)</v>
      </c>
      <c r="J40" s="26">
        <v>4.0891203703703706E-3</v>
      </c>
      <c r="K40" s="31" t="str">
        <f>"("&amp;RANK(J40,J$40:J$42,1)&amp;")"</f>
        <v>(1)</v>
      </c>
      <c r="L40" s="26">
        <f>J40+H40</f>
        <v>1.5574074074074074E-2</v>
      </c>
    </row>
    <row r="41" spans="1:12" x14ac:dyDescent="0.25">
      <c r="A41" s="23">
        <v>2</v>
      </c>
      <c r="B41" s="53" t="s">
        <v>276</v>
      </c>
      <c r="C41" s="23" t="s">
        <v>266</v>
      </c>
      <c r="D41" s="47" t="s">
        <v>211</v>
      </c>
      <c r="E41" s="25" t="s">
        <v>217</v>
      </c>
      <c r="F41" s="23">
        <v>1943</v>
      </c>
      <c r="G41" s="23" t="s">
        <v>11</v>
      </c>
      <c r="H41" s="26">
        <v>1.2244212962962964E-2</v>
      </c>
      <c r="I41" s="31" t="str">
        <f t="shared" ref="I41:I42" si="7">"("&amp;RANK(H41,H$40:H$42,1)&amp;")"</f>
        <v>(2)</v>
      </c>
      <c r="J41" s="26">
        <v>4.3923611111111116E-3</v>
      </c>
      <c r="K41" s="31" t="str">
        <f t="shared" ref="K41:K42" si="8">"("&amp;RANK(J41,J$40:J$42,1)&amp;")"</f>
        <v>(3)</v>
      </c>
      <c r="L41" s="26">
        <f>J41+H41</f>
        <v>1.6636574074074074E-2</v>
      </c>
    </row>
    <row r="42" spans="1:12" x14ac:dyDescent="0.25">
      <c r="A42" s="23">
        <v>3</v>
      </c>
      <c r="B42" s="53" t="s">
        <v>276</v>
      </c>
      <c r="C42" s="23" t="s">
        <v>266</v>
      </c>
      <c r="D42" s="47" t="s">
        <v>211</v>
      </c>
      <c r="E42" s="25" t="s">
        <v>216</v>
      </c>
      <c r="F42" s="23">
        <v>1941</v>
      </c>
      <c r="G42" s="23" t="s">
        <v>11</v>
      </c>
      <c r="H42" s="26">
        <v>1.3910879629629629E-2</v>
      </c>
      <c r="I42" s="31" t="str">
        <f t="shared" si="7"/>
        <v>(3)</v>
      </c>
      <c r="J42" s="26">
        <v>4.3900462962962955E-3</v>
      </c>
      <c r="K42" s="31" t="str">
        <f t="shared" si="8"/>
        <v>(2)</v>
      </c>
      <c r="L42" s="26">
        <f>J42+H42</f>
        <v>1.8300925925925925E-2</v>
      </c>
    </row>
    <row r="43" spans="1:12" x14ac:dyDescent="0.25">
      <c r="A43" s="33"/>
      <c r="B43" s="55"/>
      <c r="C43" s="33"/>
      <c r="D43" s="50"/>
      <c r="E43" s="34"/>
      <c r="F43" s="33"/>
      <c r="G43" s="33"/>
      <c r="H43" s="35"/>
      <c r="I43" s="36"/>
      <c r="J43" s="35"/>
      <c r="K43" s="36"/>
      <c r="L43" s="35"/>
    </row>
    <row r="44" spans="1:12" x14ac:dyDescent="0.25">
      <c r="A44" s="57" t="s">
        <v>270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9"/>
    </row>
    <row r="45" spans="1:12" x14ac:dyDescent="0.25">
      <c r="A45" s="60" t="s">
        <v>268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</row>
    <row r="46" spans="1:12" x14ac:dyDescent="0.25">
      <c r="A46" s="21"/>
      <c r="B46" s="52"/>
      <c r="C46" s="21"/>
      <c r="D46" s="46"/>
      <c r="E46" s="22"/>
      <c r="F46" s="21"/>
      <c r="G46" s="21"/>
      <c r="H46" s="21"/>
      <c r="I46" s="21"/>
      <c r="J46" s="21"/>
      <c r="K46" s="30"/>
      <c r="L46" s="21"/>
    </row>
    <row r="47" spans="1:12" x14ac:dyDescent="0.25">
      <c r="A47" s="57" t="s">
        <v>235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9"/>
    </row>
    <row r="48" spans="1:12" x14ac:dyDescent="0.25">
      <c r="A48" s="23" t="s">
        <v>262</v>
      </c>
      <c r="B48" s="56" t="s">
        <v>267</v>
      </c>
      <c r="C48" s="56"/>
      <c r="D48" s="56"/>
      <c r="E48" s="24" t="s">
        <v>166</v>
      </c>
      <c r="F48" s="23" t="s">
        <v>263</v>
      </c>
      <c r="G48" s="23" t="s">
        <v>264</v>
      </c>
      <c r="H48" s="56" t="s">
        <v>258</v>
      </c>
      <c r="I48" s="56"/>
      <c r="J48" s="56" t="s">
        <v>257</v>
      </c>
      <c r="K48" s="56"/>
      <c r="L48" s="23" t="s">
        <v>259</v>
      </c>
    </row>
    <row r="49" spans="1:12" x14ac:dyDescent="0.25">
      <c r="A49" s="23">
        <v>1</v>
      </c>
      <c r="B49" s="53" t="s">
        <v>276</v>
      </c>
      <c r="C49" s="23" t="s">
        <v>266</v>
      </c>
      <c r="D49" s="47" t="s">
        <v>178</v>
      </c>
      <c r="E49" s="25" t="s">
        <v>182</v>
      </c>
      <c r="F49" s="23">
        <v>1992</v>
      </c>
      <c r="G49" s="23" t="s">
        <v>4</v>
      </c>
      <c r="H49" s="26">
        <v>7.7094907407407398E-3</v>
      </c>
      <c r="I49" s="31" t="str">
        <f>"("&amp;RANK(H49,H$49:H$51,1)&amp;")"</f>
        <v>(1)</v>
      </c>
      <c r="J49" s="26">
        <v>9.751157407407408E-3</v>
      </c>
      <c r="K49" s="31" t="str">
        <f>"("&amp;RANK(J49,J$49:J$51,1)&amp;")"</f>
        <v>(1)</v>
      </c>
      <c r="L49" s="26">
        <f>J49+H49</f>
        <v>1.7460648148148149E-2</v>
      </c>
    </row>
    <row r="50" spans="1:12" x14ac:dyDescent="0.25">
      <c r="A50" s="23">
        <v>2</v>
      </c>
      <c r="B50" s="53" t="s">
        <v>276</v>
      </c>
      <c r="C50" s="23" t="s">
        <v>266</v>
      </c>
      <c r="D50" s="47" t="s">
        <v>178</v>
      </c>
      <c r="E50" s="25" t="s">
        <v>183</v>
      </c>
      <c r="F50" s="23">
        <v>1991</v>
      </c>
      <c r="G50" s="23" t="s">
        <v>5</v>
      </c>
      <c r="H50" s="26">
        <v>7.8773148148148144E-3</v>
      </c>
      <c r="I50" s="31" t="str">
        <f t="shared" ref="I50:I51" si="9">"("&amp;RANK(H50,H$49:H$51,1)&amp;")"</f>
        <v>(2)</v>
      </c>
      <c r="J50" s="26">
        <v>9.9930555555555554E-3</v>
      </c>
      <c r="K50" s="31" t="str">
        <f t="shared" ref="K50:K51" si="10">"("&amp;RANK(J50,J$49:J$51,1)&amp;")"</f>
        <v>(2)</v>
      </c>
      <c r="L50" s="26">
        <f>J50+H50</f>
        <v>1.787037037037037E-2</v>
      </c>
    </row>
    <row r="51" spans="1:12" x14ac:dyDescent="0.25">
      <c r="A51" s="23">
        <v>3</v>
      </c>
      <c r="B51" s="53" t="s">
        <v>276</v>
      </c>
      <c r="C51" s="23" t="s">
        <v>266</v>
      </c>
      <c r="D51" s="47" t="s">
        <v>178</v>
      </c>
      <c r="E51" s="25" t="s">
        <v>179</v>
      </c>
      <c r="F51" s="23">
        <v>1994</v>
      </c>
      <c r="G51" s="23" t="s">
        <v>11</v>
      </c>
      <c r="H51" s="26">
        <v>1.0118055555555555E-2</v>
      </c>
      <c r="I51" s="31" t="str">
        <f t="shared" si="9"/>
        <v>(3)</v>
      </c>
      <c r="J51" s="26">
        <v>1.1872685185185186E-2</v>
      </c>
      <c r="K51" s="31" t="str">
        <f t="shared" si="10"/>
        <v>(3)</v>
      </c>
      <c r="L51" s="26">
        <f>J51+H51</f>
        <v>2.1990740740740741E-2</v>
      </c>
    </row>
    <row r="52" spans="1:12" x14ac:dyDescent="0.25">
      <c r="A52" s="21"/>
      <c r="B52" s="52"/>
      <c r="C52" s="21"/>
      <c r="D52" s="46"/>
      <c r="E52" s="22"/>
      <c r="F52" s="21"/>
      <c r="G52" s="21"/>
      <c r="H52" s="21"/>
      <c r="I52" s="21"/>
      <c r="J52" s="21"/>
      <c r="K52" s="30"/>
      <c r="L52" s="21"/>
    </row>
    <row r="53" spans="1:12" x14ac:dyDescent="0.25">
      <c r="A53" s="57" t="s">
        <v>242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9"/>
    </row>
    <row r="54" spans="1:12" x14ac:dyDescent="0.25">
      <c r="A54" s="23" t="s">
        <v>262</v>
      </c>
      <c r="B54" s="56" t="s">
        <v>267</v>
      </c>
      <c r="C54" s="56"/>
      <c r="D54" s="56"/>
      <c r="E54" s="24" t="s">
        <v>166</v>
      </c>
      <c r="F54" s="23" t="s">
        <v>263</v>
      </c>
      <c r="G54" s="23" t="s">
        <v>264</v>
      </c>
      <c r="H54" s="56" t="s">
        <v>258</v>
      </c>
      <c r="I54" s="56"/>
      <c r="J54" s="56" t="s">
        <v>257</v>
      </c>
      <c r="K54" s="56"/>
      <c r="L54" s="23" t="s">
        <v>259</v>
      </c>
    </row>
    <row r="55" spans="1:12" x14ac:dyDescent="0.25">
      <c r="A55" s="23">
        <v>1</v>
      </c>
      <c r="B55" s="53" t="s">
        <v>276</v>
      </c>
      <c r="C55" s="23" t="s">
        <v>266</v>
      </c>
      <c r="D55" s="47" t="s">
        <v>226</v>
      </c>
      <c r="E55" s="25" t="s">
        <v>230</v>
      </c>
      <c r="F55" s="23">
        <v>1966</v>
      </c>
      <c r="G55" s="23" t="s">
        <v>4</v>
      </c>
      <c r="H55" s="26">
        <v>8.1250000000000003E-3</v>
      </c>
      <c r="I55" s="31" t="str">
        <f>"("&amp;RANK(H55,H$55:H$56,1)&amp;")"</f>
        <v>(1)</v>
      </c>
      <c r="J55" s="26">
        <v>7.0949074074074074E-3</v>
      </c>
      <c r="K55" s="31" t="str">
        <f>"("&amp;RANK(J55,J$55:J$56,1)&amp;")"</f>
        <v>(1)</v>
      </c>
      <c r="L55" s="26">
        <f>J55+H55</f>
        <v>1.5219907407407408E-2</v>
      </c>
    </row>
    <row r="56" spans="1:12" x14ac:dyDescent="0.25">
      <c r="A56" s="23">
        <v>2</v>
      </c>
      <c r="B56" s="53" t="s">
        <v>276</v>
      </c>
      <c r="C56" s="23" t="s">
        <v>266</v>
      </c>
      <c r="D56" s="47" t="s">
        <v>226</v>
      </c>
      <c r="E56" s="25" t="s">
        <v>231</v>
      </c>
      <c r="F56" s="23">
        <v>1964</v>
      </c>
      <c r="G56" s="23" t="s">
        <v>4</v>
      </c>
      <c r="H56" s="26">
        <v>1.188773148148148E-2</v>
      </c>
      <c r="I56" s="31" t="str">
        <f>"("&amp;RANK(H56,H$55:H$56,1)&amp;")"</f>
        <v>(2)</v>
      </c>
      <c r="J56" s="26">
        <v>1.0378472222222223E-2</v>
      </c>
      <c r="K56" s="31" t="str">
        <f>"("&amp;RANK(J56,J$55:J$57,1)&amp;")"</f>
        <v>(3)</v>
      </c>
      <c r="L56" s="26">
        <f>J56+H56</f>
        <v>2.2266203703703705E-2</v>
      </c>
    </row>
    <row r="57" spans="1:12" x14ac:dyDescent="0.25">
      <c r="A57" s="40" t="s">
        <v>265</v>
      </c>
      <c r="B57" s="54" t="s">
        <v>277</v>
      </c>
      <c r="C57" s="40" t="s">
        <v>266</v>
      </c>
      <c r="D57" s="48" t="s">
        <v>226</v>
      </c>
      <c r="E57" s="41" t="s">
        <v>228</v>
      </c>
      <c r="F57" s="40">
        <v>1969</v>
      </c>
      <c r="G57" s="40" t="s">
        <v>6</v>
      </c>
      <c r="H57" s="42">
        <v>9.8043981481481489E-3</v>
      </c>
      <c r="I57" s="43" t="s">
        <v>265</v>
      </c>
      <c r="J57" s="42">
        <v>1.0092592592592592E-2</v>
      </c>
      <c r="K57" s="43" t="str">
        <f>"("&amp;RANK(J57,J$55:J$57,1)&amp;")"</f>
        <v>(2)</v>
      </c>
      <c r="L57" s="42">
        <f>J57+H57</f>
        <v>1.9896990740740743E-2</v>
      </c>
    </row>
    <row r="58" spans="1:12" x14ac:dyDescent="0.25">
      <c r="A58" s="21"/>
      <c r="B58" s="52"/>
      <c r="C58" s="21"/>
      <c r="D58" s="46"/>
      <c r="E58" s="22"/>
      <c r="F58" s="21"/>
      <c r="G58" s="21"/>
      <c r="H58" s="21"/>
      <c r="I58" s="21"/>
      <c r="J58" s="21"/>
      <c r="K58" s="30"/>
      <c r="L58" s="21"/>
    </row>
    <row r="59" spans="1:12" x14ac:dyDescent="0.25">
      <c r="A59" s="57" t="s">
        <v>255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9"/>
    </row>
    <row r="60" spans="1:12" x14ac:dyDescent="0.25">
      <c r="A60" s="23" t="s">
        <v>262</v>
      </c>
      <c r="B60" s="56" t="s">
        <v>267</v>
      </c>
      <c r="C60" s="56"/>
      <c r="D60" s="56"/>
      <c r="E60" s="24" t="s">
        <v>166</v>
      </c>
      <c r="F60" s="23" t="s">
        <v>263</v>
      </c>
      <c r="G60" s="23" t="s">
        <v>264</v>
      </c>
      <c r="H60" s="56" t="s">
        <v>258</v>
      </c>
      <c r="I60" s="56"/>
      <c r="J60" s="56" t="s">
        <v>257</v>
      </c>
      <c r="K60" s="56"/>
      <c r="L60" s="23" t="s">
        <v>259</v>
      </c>
    </row>
    <row r="61" spans="1:12" x14ac:dyDescent="0.25">
      <c r="A61" s="27">
        <v>1</v>
      </c>
      <c r="B61" s="53" t="s">
        <v>276</v>
      </c>
      <c r="C61" s="27" t="s">
        <v>266</v>
      </c>
      <c r="D61" s="49" t="s">
        <v>226</v>
      </c>
      <c r="E61" s="28" t="s">
        <v>245</v>
      </c>
      <c r="F61" s="27">
        <v>1962</v>
      </c>
      <c r="G61" s="27" t="s">
        <v>4</v>
      </c>
      <c r="H61" s="26">
        <v>1.3331018518518518E-2</v>
      </c>
      <c r="I61" s="31" t="str">
        <f>"("&amp;RANK(H61,H$61:H$63,1)&amp;")"</f>
        <v>(1)</v>
      </c>
      <c r="J61" s="29">
        <v>8.7071759259259255E-3</v>
      </c>
      <c r="K61" s="31" t="str">
        <f>"("&amp;RANK(J61,J$61:J$63,1)&amp;")"</f>
        <v>(1)</v>
      </c>
      <c r="L61" s="26">
        <f>J61+H61</f>
        <v>2.2038194444444444E-2</v>
      </c>
    </row>
    <row r="62" spans="1:12" x14ac:dyDescent="0.25">
      <c r="A62" s="27">
        <v>2</v>
      </c>
      <c r="B62" s="53" t="s">
        <v>276</v>
      </c>
      <c r="C62" s="27" t="s">
        <v>266</v>
      </c>
      <c r="D62" s="49" t="s">
        <v>226</v>
      </c>
      <c r="E62" s="28" t="s">
        <v>246</v>
      </c>
      <c r="F62" s="27">
        <v>1957</v>
      </c>
      <c r="G62" s="27" t="s">
        <v>4</v>
      </c>
      <c r="H62" s="26">
        <v>1.5283564814814814E-2</v>
      </c>
      <c r="I62" s="31" t="str">
        <f t="shared" ref="I62:I63" si="11">"("&amp;RANK(H62,H$61:H$63,1)&amp;")"</f>
        <v>(2)</v>
      </c>
      <c r="J62" s="29">
        <v>9.7881944444444448E-3</v>
      </c>
      <c r="K62" s="31" t="str">
        <f t="shared" ref="K62:K63" si="12">"("&amp;RANK(J62,J$61:J$63,1)&amp;")"</f>
        <v>(2)</v>
      </c>
      <c r="L62" s="26">
        <f t="shared" ref="L62:L63" si="13">J62+H62</f>
        <v>2.5071759259259259E-2</v>
      </c>
    </row>
    <row r="63" spans="1:12" x14ac:dyDescent="0.25">
      <c r="A63" s="27">
        <v>3</v>
      </c>
      <c r="B63" s="53" t="s">
        <v>276</v>
      </c>
      <c r="C63" s="27" t="s">
        <v>266</v>
      </c>
      <c r="D63" s="49" t="s">
        <v>226</v>
      </c>
      <c r="E63" s="28" t="s">
        <v>247</v>
      </c>
      <c r="F63" s="27">
        <v>1956</v>
      </c>
      <c r="G63" s="27" t="s">
        <v>11</v>
      </c>
      <c r="H63" s="26">
        <v>2.011574074074074E-2</v>
      </c>
      <c r="I63" s="31" t="str">
        <f t="shared" si="11"/>
        <v>(3)</v>
      </c>
      <c r="J63" s="29">
        <v>1.208912037037037E-2</v>
      </c>
      <c r="K63" s="31" t="str">
        <f t="shared" si="12"/>
        <v>(3)</v>
      </c>
      <c r="L63" s="26">
        <f t="shared" si="13"/>
        <v>3.2204861111111108E-2</v>
      </c>
    </row>
    <row r="64" spans="1:12" x14ac:dyDescent="0.25">
      <c r="A64" s="21"/>
      <c r="B64" s="52"/>
      <c r="C64" s="21"/>
      <c r="D64" s="46"/>
      <c r="E64" s="22"/>
      <c r="F64" s="21"/>
      <c r="G64" s="21"/>
      <c r="H64" s="21"/>
      <c r="I64" s="21"/>
      <c r="J64" s="21"/>
      <c r="K64" s="30"/>
      <c r="L64" s="21"/>
    </row>
    <row r="65" spans="1:12" x14ac:dyDescent="0.25">
      <c r="A65" s="57" t="s">
        <v>239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9"/>
    </row>
    <row r="66" spans="1:12" x14ac:dyDescent="0.25">
      <c r="A66" s="23" t="s">
        <v>262</v>
      </c>
      <c r="B66" s="56" t="s">
        <v>267</v>
      </c>
      <c r="C66" s="56"/>
      <c r="D66" s="56"/>
      <c r="E66" s="24" t="s">
        <v>166</v>
      </c>
      <c r="F66" s="23" t="s">
        <v>263</v>
      </c>
      <c r="G66" s="23" t="s">
        <v>264</v>
      </c>
      <c r="H66" s="56" t="s">
        <v>258</v>
      </c>
      <c r="I66" s="56"/>
      <c r="J66" s="56" t="s">
        <v>257</v>
      </c>
      <c r="K66" s="56"/>
      <c r="L66" s="23" t="s">
        <v>259</v>
      </c>
    </row>
    <row r="67" spans="1:12" x14ac:dyDescent="0.25">
      <c r="A67" s="23">
        <v>1</v>
      </c>
      <c r="B67" s="53" t="s">
        <v>276</v>
      </c>
      <c r="C67" s="23" t="s">
        <v>266</v>
      </c>
      <c r="D67" s="47" t="s">
        <v>211</v>
      </c>
      <c r="E67" s="25" t="s">
        <v>213</v>
      </c>
      <c r="F67" s="23">
        <v>1950</v>
      </c>
      <c r="G67" s="23" t="s">
        <v>4</v>
      </c>
      <c r="H67" s="26">
        <v>1.1290509259259259E-2</v>
      </c>
      <c r="I67" s="31" t="str">
        <f>"("&amp;RANK(H67,H$67:H$68,1)&amp;")"</f>
        <v>(1)</v>
      </c>
      <c r="J67" s="26">
        <v>4.4074074074074076E-3</v>
      </c>
      <c r="K67" s="31" t="str">
        <f>"("&amp;RANK(J67,J$67:J$68,1)&amp;")"</f>
        <v>(1)</v>
      </c>
      <c r="L67" s="26">
        <f>J67+H67</f>
        <v>1.5697916666666666E-2</v>
      </c>
    </row>
    <row r="68" spans="1:12" x14ac:dyDescent="0.25">
      <c r="A68" s="23">
        <v>2</v>
      </c>
      <c r="B68" s="53" t="s">
        <v>276</v>
      </c>
      <c r="C68" s="23" t="s">
        <v>266</v>
      </c>
      <c r="D68" s="47" t="s">
        <v>211</v>
      </c>
      <c r="E68" s="25" t="s">
        <v>214</v>
      </c>
      <c r="F68" s="23">
        <v>1947</v>
      </c>
      <c r="G68" s="23" t="s">
        <v>4</v>
      </c>
      <c r="H68" s="26">
        <v>1.445949074074074E-2</v>
      </c>
      <c r="I68" s="31" t="str">
        <f>"("&amp;RANK(H68,H$67:H$68,1)&amp;")"</f>
        <v>(2)</v>
      </c>
      <c r="J68" s="26">
        <v>4.5590277777777773E-3</v>
      </c>
      <c r="K68" s="31" t="str">
        <f>"("&amp;RANK(J68,J$67:J$68,1)&amp;")"</f>
        <v>(2)</v>
      </c>
      <c r="L68" s="26">
        <f>J68+H68</f>
        <v>1.9018518518518518E-2</v>
      </c>
    </row>
    <row r="69" spans="1:12" x14ac:dyDescent="0.25">
      <c r="A69" s="21"/>
      <c r="B69" s="52"/>
      <c r="C69" s="21"/>
      <c r="D69" s="46"/>
      <c r="E69" s="22"/>
      <c r="F69" s="21"/>
      <c r="G69" s="21"/>
      <c r="H69" s="21"/>
      <c r="I69" s="21"/>
      <c r="J69" s="21"/>
      <c r="K69" s="30"/>
      <c r="L69" s="21"/>
    </row>
    <row r="70" spans="1:12" x14ac:dyDescent="0.25">
      <c r="A70" s="57" t="s">
        <v>269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9"/>
    </row>
    <row r="71" spans="1:12" x14ac:dyDescent="0.25">
      <c r="A71" s="60" t="s">
        <v>268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</row>
    <row r="72" spans="1:12" x14ac:dyDescent="0.25">
      <c r="A72" s="21"/>
      <c r="B72" s="52"/>
      <c r="C72" s="21"/>
      <c r="D72" s="46"/>
      <c r="E72" s="22"/>
      <c r="F72" s="21"/>
      <c r="G72" s="21"/>
      <c r="H72" s="21"/>
      <c r="I72" s="21"/>
      <c r="J72" s="21"/>
      <c r="K72" s="30"/>
      <c r="L72" s="21"/>
    </row>
    <row r="73" spans="1:12" x14ac:dyDescent="0.25">
      <c r="A73" s="57" t="s">
        <v>241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9"/>
    </row>
    <row r="74" spans="1:12" x14ac:dyDescent="0.25">
      <c r="A74" s="23" t="s">
        <v>262</v>
      </c>
      <c r="B74" s="56" t="s">
        <v>267</v>
      </c>
      <c r="C74" s="56"/>
      <c r="D74" s="56"/>
      <c r="E74" s="24" t="s">
        <v>166</v>
      </c>
      <c r="F74" s="23" t="s">
        <v>263</v>
      </c>
      <c r="G74" s="23" t="s">
        <v>264</v>
      </c>
      <c r="H74" s="56" t="s">
        <v>258</v>
      </c>
      <c r="I74" s="56"/>
      <c r="J74" s="56" t="s">
        <v>257</v>
      </c>
      <c r="K74" s="56"/>
      <c r="L74" s="23" t="s">
        <v>259</v>
      </c>
    </row>
    <row r="75" spans="1:12" x14ac:dyDescent="0.25">
      <c r="A75" s="23">
        <v>1</v>
      </c>
      <c r="B75" s="53" t="s">
        <v>277</v>
      </c>
      <c r="C75" s="23" t="s">
        <v>266</v>
      </c>
      <c r="D75" s="47" t="s">
        <v>211</v>
      </c>
      <c r="E75" s="25" t="s">
        <v>222</v>
      </c>
      <c r="F75" s="23">
        <v>1997</v>
      </c>
      <c r="G75" s="23" t="s">
        <v>5</v>
      </c>
      <c r="H75" s="26">
        <v>4.9976851851851849E-3</v>
      </c>
      <c r="I75" s="31" t="str">
        <f>"("&amp;RANK(H75,H$75:H$75,1)&amp;")"</f>
        <v>(1)</v>
      </c>
      <c r="J75" s="26">
        <v>3.2025462962962958E-3</v>
      </c>
      <c r="K75" s="31" t="str">
        <f>"("&amp;RANK(J75,J$75:J$75,1)&amp;")"</f>
        <v>(1)</v>
      </c>
      <c r="L75" s="26">
        <f>J75+H75</f>
        <v>8.2002314814814802E-3</v>
      </c>
    </row>
  </sheetData>
  <sortState ref="B8:L14">
    <sortCondition ref="L14"/>
  </sortState>
  <mergeCells count="45">
    <mergeCell ref="J74:K74"/>
    <mergeCell ref="H74:I74"/>
    <mergeCell ref="A65:L65"/>
    <mergeCell ref="B66:D66"/>
    <mergeCell ref="B74:D74"/>
    <mergeCell ref="A32:L32"/>
    <mergeCell ref="B24:D24"/>
    <mergeCell ref="B33:D33"/>
    <mergeCell ref="H24:I24"/>
    <mergeCell ref="H33:I33"/>
    <mergeCell ref="J33:K33"/>
    <mergeCell ref="J24:K24"/>
    <mergeCell ref="H39:I39"/>
    <mergeCell ref="J39:K39"/>
    <mergeCell ref="J48:K48"/>
    <mergeCell ref="H48:I48"/>
    <mergeCell ref="A38:L38"/>
    <mergeCell ref="B39:D39"/>
    <mergeCell ref="A44:L44"/>
    <mergeCell ref="A45:L45"/>
    <mergeCell ref="A1:L1"/>
    <mergeCell ref="J7:K7"/>
    <mergeCell ref="A6:L6"/>
    <mergeCell ref="A16:L16"/>
    <mergeCell ref="A23:L23"/>
    <mergeCell ref="H7:I7"/>
    <mergeCell ref="B7:D7"/>
    <mergeCell ref="B17:D17"/>
    <mergeCell ref="H17:I17"/>
    <mergeCell ref="J17:K17"/>
    <mergeCell ref="B54:D54"/>
    <mergeCell ref="B60:D60"/>
    <mergeCell ref="A47:L47"/>
    <mergeCell ref="B48:D48"/>
    <mergeCell ref="A73:L73"/>
    <mergeCell ref="A53:L53"/>
    <mergeCell ref="A59:L59"/>
    <mergeCell ref="A70:L70"/>
    <mergeCell ref="A71:L71"/>
    <mergeCell ref="H54:I54"/>
    <mergeCell ref="J54:K54"/>
    <mergeCell ref="J60:K60"/>
    <mergeCell ref="H60:I60"/>
    <mergeCell ref="H66:I66"/>
    <mergeCell ref="J66:K66"/>
  </mergeCells>
  <pageMargins left="0.7" right="0.7" top="0.78740157499999996" bottom="0.78740157499999996" header="0.3" footer="0.3"/>
  <pageSetup paperSize="9" scale="97" orientation="portrait" horizontalDpi="4294967293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/>
  </sheetViews>
  <sheetFormatPr defaultRowHeight="15" x14ac:dyDescent="0.25"/>
  <cols>
    <col min="1" max="1" width="3.5703125" style="10" bestFit="1" customWidth="1"/>
    <col min="2" max="2" width="5.140625" bestFit="1" customWidth="1"/>
    <col min="3" max="3" width="21.140625" bestFit="1" customWidth="1"/>
    <col min="4" max="4" width="5.42578125" style="10" bestFit="1" customWidth="1"/>
    <col min="5" max="5" width="6.7109375" style="10" bestFit="1" customWidth="1"/>
    <col min="6" max="6" width="8.140625" style="10" bestFit="1" customWidth="1"/>
    <col min="7" max="7" width="11.5703125" style="11" customWidth="1"/>
    <col min="8" max="8" width="9.140625" style="10"/>
    <col min="12" max="12" width="5.28515625" bestFit="1" customWidth="1"/>
    <col min="13" max="13" width="4.28515625" bestFit="1" customWidth="1"/>
    <col min="14" max="14" width="5" bestFit="1" customWidth="1"/>
    <col min="15" max="15" width="5.28515625" bestFit="1" customWidth="1"/>
  </cols>
  <sheetData>
    <row r="1" spans="1:15" x14ac:dyDescent="0.25">
      <c r="A1" s="15" t="s">
        <v>172</v>
      </c>
      <c r="B1" s="7" t="s">
        <v>173</v>
      </c>
      <c r="C1" s="7" t="s">
        <v>174</v>
      </c>
      <c r="D1" s="15" t="s">
        <v>175</v>
      </c>
      <c r="E1" s="15" t="s">
        <v>176</v>
      </c>
      <c r="F1" s="15" t="s">
        <v>177</v>
      </c>
      <c r="G1" s="15" t="s">
        <v>260</v>
      </c>
      <c r="H1" s="15" t="s">
        <v>261</v>
      </c>
      <c r="L1" s="7"/>
      <c r="M1" s="7"/>
      <c r="N1" s="7"/>
      <c r="O1" s="7"/>
    </row>
    <row r="2" spans="1:15" x14ac:dyDescent="0.25">
      <c r="A2" s="17">
        <v>1</v>
      </c>
      <c r="B2" s="13" t="s">
        <v>178</v>
      </c>
      <c r="C2" s="13" t="s">
        <v>179</v>
      </c>
      <c r="D2" s="17">
        <v>1994</v>
      </c>
      <c r="E2" s="17" t="s">
        <v>11</v>
      </c>
      <c r="F2" s="16">
        <v>1.1872685185185186E-2</v>
      </c>
      <c r="G2" s="16">
        <f>VLOOKUP(C2,SLAVKOV!$A$2:$G$95,5,1)</f>
        <v>1.0118055555555555E-2</v>
      </c>
      <c r="H2" s="17">
        <f>VLOOKUP(C2,SLAVKOV!$A$2:$G$95,7,)</f>
        <v>750</v>
      </c>
      <c r="L2" s="9"/>
      <c r="M2" s="8"/>
      <c r="N2" s="8"/>
      <c r="O2" s="8"/>
    </row>
    <row r="3" spans="1:15" x14ac:dyDescent="0.25">
      <c r="A3" s="10">
        <v>1</v>
      </c>
      <c r="B3" s="8" t="s">
        <v>178</v>
      </c>
      <c r="C3" s="8" t="s">
        <v>180</v>
      </c>
      <c r="D3" s="10">
        <v>1993</v>
      </c>
      <c r="E3" s="10" t="s">
        <v>181</v>
      </c>
      <c r="F3" s="11">
        <v>1.0982638888888889E-2</v>
      </c>
      <c r="G3" s="11" t="e">
        <f>VLOOKUP(C3,SLAVKOV!$A$2:$G$95,5,)</f>
        <v>#N/A</v>
      </c>
      <c r="H3" s="10" t="e">
        <f>VLOOKUP(C3,SLAVKOV!$A$2:$G$95,7,)</f>
        <v>#N/A</v>
      </c>
      <c r="L3" s="9"/>
      <c r="M3" s="8"/>
      <c r="N3" s="8"/>
      <c r="O3" s="8"/>
    </row>
    <row r="4" spans="1:15" x14ac:dyDescent="0.25">
      <c r="A4" s="17">
        <v>1</v>
      </c>
      <c r="B4" s="13" t="s">
        <v>178</v>
      </c>
      <c r="C4" s="13" t="s">
        <v>182</v>
      </c>
      <c r="D4" s="17">
        <v>1992</v>
      </c>
      <c r="E4" s="17" t="s">
        <v>4</v>
      </c>
      <c r="F4" s="16">
        <v>9.751157407407408E-3</v>
      </c>
      <c r="G4" s="16">
        <f>VLOOKUP(C4,SLAVKOV!$A$2:$G$95,5,)</f>
        <v>7.7094907407407398E-3</v>
      </c>
      <c r="H4" s="17">
        <f>VLOOKUP(C4,SLAVKOV!$A$2:$G$95,7,)</f>
        <v>750</v>
      </c>
      <c r="L4" s="9"/>
      <c r="M4" s="8"/>
      <c r="N4" s="8"/>
      <c r="O4" s="8"/>
    </row>
    <row r="5" spans="1:15" x14ac:dyDescent="0.25">
      <c r="A5" s="17">
        <v>1</v>
      </c>
      <c r="B5" s="13" t="s">
        <v>178</v>
      </c>
      <c r="C5" s="13" t="s">
        <v>183</v>
      </c>
      <c r="D5" s="17">
        <v>1991</v>
      </c>
      <c r="E5" s="17" t="s">
        <v>5</v>
      </c>
      <c r="F5" s="16">
        <v>9.9930555555555554E-3</v>
      </c>
      <c r="G5" s="16">
        <f>VLOOKUP(C5,SLAVKOV!$A$2:$G$95,5,)</f>
        <v>7.8773148148148144E-3</v>
      </c>
      <c r="H5" s="17">
        <f>VLOOKUP(C5,SLAVKOV!$A$2:$G$95,7,)</f>
        <v>750</v>
      </c>
      <c r="L5" s="9"/>
      <c r="M5" s="8"/>
      <c r="N5" s="8"/>
      <c r="O5" s="8"/>
    </row>
    <row r="6" spans="1:15" x14ac:dyDescent="0.25">
      <c r="A6" s="10">
        <v>1</v>
      </c>
      <c r="B6" s="8" t="s">
        <v>178</v>
      </c>
      <c r="C6" s="8" t="s">
        <v>184</v>
      </c>
      <c r="D6" s="10">
        <v>1976</v>
      </c>
      <c r="E6" s="10" t="s">
        <v>11</v>
      </c>
      <c r="F6" s="11">
        <v>1.2973379629629628E-2</v>
      </c>
      <c r="G6" s="11" t="e">
        <f>VLOOKUP(C6,SLAVKOV!$A$2:$G$95,5,)</f>
        <v>#N/A</v>
      </c>
      <c r="H6" s="10" t="e">
        <f>VLOOKUP(C6,SLAVKOV!$A$2:$G$95,7,)</f>
        <v>#N/A</v>
      </c>
      <c r="L6" s="9"/>
      <c r="M6" s="8"/>
      <c r="N6" s="8"/>
      <c r="O6" s="8"/>
    </row>
    <row r="7" spans="1:15" x14ac:dyDescent="0.25">
      <c r="B7" s="8"/>
      <c r="C7" s="8"/>
      <c r="L7" s="9"/>
      <c r="M7" s="8"/>
      <c r="N7" s="8"/>
      <c r="O7" s="8"/>
    </row>
    <row r="8" spans="1:15" x14ac:dyDescent="0.25">
      <c r="A8" s="17">
        <v>2</v>
      </c>
      <c r="B8" s="13" t="s">
        <v>178</v>
      </c>
      <c r="C8" s="13" t="s">
        <v>185</v>
      </c>
      <c r="D8" s="17">
        <v>1984</v>
      </c>
      <c r="E8" s="17" t="s">
        <v>4</v>
      </c>
      <c r="F8" s="16">
        <v>1.2749999999999999E-2</v>
      </c>
      <c r="G8" s="16">
        <f>VLOOKUP(C8,SLAVKOV!$A$2:$G$95,5,)</f>
        <v>1.3520833333333331E-2</v>
      </c>
      <c r="H8" s="17">
        <f>VLOOKUP(C8,SLAVKOV!$A$2:$G$95,7,)</f>
        <v>750</v>
      </c>
      <c r="L8" s="9"/>
      <c r="M8" s="8"/>
      <c r="N8" s="8"/>
      <c r="O8" s="8"/>
    </row>
    <row r="9" spans="1:15" x14ac:dyDescent="0.25">
      <c r="A9" s="17">
        <v>2</v>
      </c>
      <c r="B9" s="13" t="s">
        <v>178</v>
      </c>
      <c r="C9" s="13" t="s">
        <v>186</v>
      </c>
      <c r="D9" s="17">
        <v>1975</v>
      </c>
      <c r="E9" s="17" t="s">
        <v>11</v>
      </c>
      <c r="F9" s="16">
        <v>1.3394675925925926E-2</v>
      </c>
      <c r="G9" s="16">
        <f>VLOOKUP(C9,SLAVKOV!$A$2:$G$95,5,)</f>
        <v>1.4065972222222221E-2</v>
      </c>
      <c r="H9" s="17">
        <f>VLOOKUP(C9,SLAVKOV!$A$2:$G$95,7,)</f>
        <v>750</v>
      </c>
      <c r="L9" s="9"/>
      <c r="M9" s="8"/>
      <c r="N9" s="8"/>
      <c r="O9" s="8"/>
    </row>
    <row r="10" spans="1:15" x14ac:dyDescent="0.25">
      <c r="A10" s="17">
        <v>2</v>
      </c>
      <c r="B10" s="13" t="s">
        <v>178</v>
      </c>
      <c r="C10" s="13" t="s">
        <v>187</v>
      </c>
      <c r="D10" s="17">
        <v>1974</v>
      </c>
      <c r="E10" s="17" t="s">
        <v>2</v>
      </c>
      <c r="F10" s="16">
        <v>1.0953703703703703E-2</v>
      </c>
      <c r="G10" s="16">
        <f>VLOOKUP(C10,SLAVKOV!$A$2:$G$95,5,)</f>
        <v>1.0622685185185186E-2</v>
      </c>
      <c r="H10" s="17">
        <f>VLOOKUP(C10,SLAVKOV!$A$2:$G$95,7,)</f>
        <v>750</v>
      </c>
      <c r="L10" s="9"/>
      <c r="M10" s="8"/>
      <c r="N10" s="8"/>
      <c r="O10" s="8"/>
    </row>
    <row r="11" spans="1:15" x14ac:dyDescent="0.25">
      <c r="A11" s="17">
        <v>2</v>
      </c>
      <c r="B11" s="13" t="s">
        <v>178</v>
      </c>
      <c r="C11" s="13" t="s">
        <v>188</v>
      </c>
      <c r="D11" s="17">
        <v>1981</v>
      </c>
      <c r="E11" s="17" t="s">
        <v>11</v>
      </c>
      <c r="F11" s="16">
        <v>1.0954861111111111E-2</v>
      </c>
      <c r="G11" s="16">
        <f>VLOOKUP(C11,SLAVKOV!$A$2:$G$95,5,)</f>
        <v>1.0664351851851854E-2</v>
      </c>
      <c r="H11" s="17">
        <f>VLOOKUP(C11,SLAVKOV!$A$2:$G$95,7,)</f>
        <v>750</v>
      </c>
      <c r="L11" s="9"/>
      <c r="M11" s="8"/>
      <c r="N11" s="8"/>
      <c r="O11" s="8"/>
    </row>
    <row r="12" spans="1:15" x14ac:dyDescent="0.25">
      <c r="A12" s="17">
        <v>2</v>
      </c>
      <c r="B12" s="13" t="s">
        <v>178</v>
      </c>
      <c r="C12" s="13" t="s">
        <v>189</v>
      </c>
      <c r="D12" s="17">
        <v>1974</v>
      </c>
      <c r="E12" s="17" t="s">
        <v>11</v>
      </c>
      <c r="F12" s="16">
        <v>1.0356481481481482E-2</v>
      </c>
      <c r="G12" s="16">
        <f>VLOOKUP(C12,SLAVKOV!$A$2:$G$95,5,)</f>
        <v>9.1018518518518523E-3</v>
      </c>
      <c r="H12" s="17">
        <f>VLOOKUP(C12,SLAVKOV!$A$2:$G$95,7,)</f>
        <v>750</v>
      </c>
      <c r="L12" s="9"/>
      <c r="M12" s="8"/>
      <c r="N12" s="8"/>
      <c r="O12" s="8"/>
    </row>
    <row r="13" spans="1:15" x14ac:dyDescent="0.25">
      <c r="A13" s="10">
        <v>2</v>
      </c>
      <c r="B13" s="8" t="s">
        <v>178</v>
      </c>
      <c r="C13" s="8" t="s">
        <v>190</v>
      </c>
      <c r="D13" s="10">
        <v>1979</v>
      </c>
      <c r="E13" s="10" t="s">
        <v>11</v>
      </c>
      <c r="F13" s="11">
        <v>1.0376157407407407E-2</v>
      </c>
      <c r="G13" s="11">
        <f>VLOOKUP(C13,SLAVKOV!$A$2:$G$95,5,)</f>
        <v>1.0483796296296297E-2</v>
      </c>
      <c r="H13" s="10">
        <f>VLOOKUP(C13,SLAVKOV!$A$2:$G$95,7,)</f>
        <v>750</v>
      </c>
      <c r="L13" s="9"/>
      <c r="M13" s="8"/>
      <c r="N13" s="8"/>
      <c r="O13" s="8"/>
    </row>
    <row r="14" spans="1:15" x14ac:dyDescent="0.25">
      <c r="A14" s="17">
        <v>2</v>
      </c>
      <c r="B14" s="13" t="s">
        <v>178</v>
      </c>
      <c r="C14" s="13" t="s">
        <v>191</v>
      </c>
      <c r="D14" s="17">
        <v>1976</v>
      </c>
      <c r="E14" s="17" t="s">
        <v>11</v>
      </c>
      <c r="F14" s="16">
        <v>1.2417824074074074E-2</v>
      </c>
      <c r="G14" s="16">
        <f>VLOOKUP(C14,SLAVKOV!$A$2:$G$95,5,)</f>
        <v>8.8692129629629624E-3</v>
      </c>
      <c r="H14" s="17">
        <f>VLOOKUP(C14,SLAVKOV!$A$2:$G$95,7,)</f>
        <v>750</v>
      </c>
      <c r="L14" s="9"/>
      <c r="M14" s="8"/>
      <c r="N14" s="8"/>
      <c r="O14" s="8"/>
    </row>
    <row r="15" spans="1:15" x14ac:dyDescent="0.25">
      <c r="B15" s="8"/>
      <c r="C15" s="8"/>
      <c r="L15" s="9"/>
      <c r="M15" s="8"/>
      <c r="N15" s="8"/>
      <c r="O15" s="8"/>
    </row>
    <row r="16" spans="1:15" x14ac:dyDescent="0.25">
      <c r="A16" s="10">
        <v>3</v>
      </c>
      <c r="B16" s="8" t="s">
        <v>178</v>
      </c>
      <c r="C16" s="8" t="s">
        <v>192</v>
      </c>
      <c r="D16" s="10">
        <v>1965</v>
      </c>
      <c r="E16" s="10" t="s">
        <v>11</v>
      </c>
      <c r="F16" s="10" t="s">
        <v>265</v>
      </c>
      <c r="G16" s="11" t="e">
        <f>VLOOKUP(C16,SLAVKOV!$A$2:$G$95,5,)</f>
        <v>#N/A</v>
      </c>
      <c r="H16" s="10" t="e">
        <f>VLOOKUP(C16,SLAVKOV!$A$2:$G$95,7,)</f>
        <v>#N/A</v>
      </c>
      <c r="L16" s="9"/>
      <c r="M16" s="8"/>
      <c r="N16" s="8"/>
      <c r="O16" s="8"/>
    </row>
    <row r="17" spans="1:15" x14ac:dyDescent="0.25">
      <c r="A17" s="10">
        <v>3</v>
      </c>
      <c r="B17" s="8" t="s">
        <v>178</v>
      </c>
      <c r="C17" s="8" t="s">
        <v>193</v>
      </c>
      <c r="D17" s="10">
        <v>1964</v>
      </c>
      <c r="E17" s="10" t="s">
        <v>11</v>
      </c>
      <c r="F17" s="11">
        <v>1.1284722222222222E-2</v>
      </c>
      <c r="G17" s="11" t="e">
        <f>VLOOKUP(C17,SLAVKOV!$A$2:$G$95,5,)</f>
        <v>#N/A</v>
      </c>
      <c r="H17" s="10" t="e">
        <f>VLOOKUP(C17,SLAVKOV!$A$2:$G$95,7,)</f>
        <v>#N/A</v>
      </c>
      <c r="L17" s="9"/>
      <c r="M17" s="8"/>
      <c r="N17" s="8"/>
      <c r="O17" s="8"/>
    </row>
    <row r="18" spans="1:15" x14ac:dyDescent="0.25">
      <c r="A18" s="37">
        <v>3</v>
      </c>
      <c r="B18" s="38" t="s">
        <v>178</v>
      </c>
      <c r="C18" s="38" t="s">
        <v>194</v>
      </c>
      <c r="D18" s="37">
        <v>1965</v>
      </c>
      <c r="E18" s="37" t="s">
        <v>6</v>
      </c>
      <c r="F18" s="39">
        <v>1.3667824074074074E-2</v>
      </c>
      <c r="G18" s="39">
        <f>VLOOKUP(C18,SLAVKOV!$A$2:$G$95,5,)</f>
        <v>8.6782407407407398E-3</v>
      </c>
      <c r="H18" s="37">
        <f>VLOOKUP(C18,SLAVKOV!$A$2:$G$95,7,)</f>
        <v>500</v>
      </c>
      <c r="L18" s="9"/>
      <c r="M18" s="8"/>
      <c r="N18" s="8"/>
      <c r="O18" s="8"/>
    </row>
    <row r="19" spans="1:15" x14ac:dyDescent="0.25">
      <c r="A19" s="10">
        <v>3</v>
      </c>
      <c r="B19" s="8" t="s">
        <v>178</v>
      </c>
      <c r="C19" s="8" t="s">
        <v>195</v>
      </c>
      <c r="D19" s="10">
        <v>1964</v>
      </c>
      <c r="E19" s="10" t="s">
        <v>6</v>
      </c>
      <c r="F19" s="11">
        <v>1.2429398148148148E-2</v>
      </c>
      <c r="G19" s="11" t="e">
        <f>VLOOKUP(C19,SLAVKOV!$A$2:$G$95,5,)</f>
        <v>#N/A</v>
      </c>
      <c r="H19" s="10" t="e">
        <f>VLOOKUP(C19,SLAVKOV!$A$2:$G$95,7,)</f>
        <v>#N/A</v>
      </c>
      <c r="L19" s="9"/>
      <c r="M19" s="8"/>
      <c r="N19" s="8"/>
      <c r="O19" s="8"/>
    </row>
    <row r="20" spans="1:15" x14ac:dyDescent="0.25">
      <c r="A20" s="17">
        <v>3</v>
      </c>
      <c r="B20" s="13" t="s">
        <v>178</v>
      </c>
      <c r="C20" s="13" t="s">
        <v>196</v>
      </c>
      <c r="D20" s="17">
        <v>1968</v>
      </c>
      <c r="E20" s="17" t="s">
        <v>6</v>
      </c>
      <c r="F20" s="16">
        <v>1.3598379629629629E-2</v>
      </c>
      <c r="G20" s="16">
        <f>VLOOKUP(C20,SLAVKOV!$A$2:$G$95,5,)</f>
        <v>1.210300925925926E-2</v>
      </c>
      <c r="H20" s="17">
        <f>VLOOKUP(C20,SLAVKOV!$A$2:$G$95,7,)</f>
        <v>750</v>
      </c>
      <c r="L20" s="9"/>
      <c r="M20" s="8"/>
      <c r="N20" s="8"/>
      <c r="O20" s="8"/>
    </row>
    <row r="21" spans="1:15" x14ac:dyDescent="0.25">
      <c r="A21" s="17">
        <v>3</v>
      </c>
      <c r="B21" s="13" t="s">
        <v>178</v>
      </c>
      <c r="C21" s="13" t="s">
        <v>197</v>
      </c>
      <c r="D21" s="17">
        <v>1972</v>
      </c>
      <c r="E21" s="17" t="s">
        <v>11</v>
      </c>
      <c r="F21" s="16">
        <v>1.0704861111111109E-2</v>
      </c>
      <c r="G21" s="16">
        <f>VLOOKUP(C21,SLAVKOV!$A$2:$G$95,5,)</f>
        <v>9.5590277777777791E-3</v>
      </c>
      <c r="H21" s="17">
        <f>VLOOKUP(C21,SLAVKOV!$A$2:$G$95,7,)</f>
        <v>750</v>
      </c>
      <c r="L21" s="9"/>
      <c r="M21" s="8"/>
      <c r="N21" s="8"/>
      <c r="O21" s="8"/>
    </row>
    <row r="22" spans="1:15" x14ac:dyDescent="0.25">
      <c r="A22" s="17">
        <v>3</v>
      </c>
      <c r="B22" s="13" t="s">
        <v>178</v>
      </c>
      <c r="C22" s="13" t="s">
        <v>198</v>
      </c>
      <c r="D22" s="17">
        <v>1969</v>
      </c>
      <c r="E22" s="17" t="s">
        <v>4</v>
      </c>
      <c r="F22" s="16">
        <v>1.1502314814814814E-2</v>
      </c>
      <c r="G22" s="16">
        <f>VLOOKUP(C22,SLAVKOV!$A$2:$G$95,5,)</f>
        <v>1.0700231481481482E-2</v>
      </c>
      <c r="H22" s="17">
        <f>VLOOKUP(C22,SLAVKOV!$A$2:$G$95,7,)</f>
        <v>750</v>
      </c>
      <c r="L22" s="9"/>
      <c r="M22" s="8"/>
      <c r="N22" s="8"/>
      <c r="O22" s="8"/>
    </row>
    <row r="23" spans="1:15" x14ac:dyDescent="0.25">
      <c r="A23" s="10">
        <v>3</v>
      </c>
      <c r="B23" s="8" t="s">
        <v>178</v>
      </c>
      <c r="C23" s="8" t="s">
        <v>199</v>
      </c>
      <c r="D23" s="10">
        <v>1970</v>
      </c>
      <c r="E23" s="10" t="s">
        <v>200</v>
      </c>
      <c r="F23" s="11">
        <v>1.1122685185185185E-2</v>
      </c>
      <c r="G23" s="11" t="e">
        <f>VLOOKUP(C23,SLAVKOV!$A$2:$G$95,5,)</f>
        <v>#N/A</v>
      </c>
      <c r="H23" s="10" t="e">
        <f>VLOOKUP(C23,SLAVKOV!$A$2:$G$95,7,)</f>
        <v>#N/A</v>
      </c>
      <c r="L23" s="9"/>
      <c r="M23" s="8"/>
      <c r="N23" s="8"/>
      <c r="O23" s="8"/>
    </row>
    <row r="24" spans="1:15" x14ac:dyDescent="0.25">
      <c r="A24" s="10">
        <v>3</v>
      </c>
      <c r="B24" s="8" t="s">
        <v>178</v>
      </c>
      <c r="C24" s="8" t="s">
        <v>201</v>
      </c>
      <c r="D24" s="10">
        <v>1966</v>
      </c>
      <c r="E24" s="10" t="s">
        <v>200</v>
      </c>
      <c r="F24" s="11">
        <v>1.2766203703703703E-2</v>
      </c>
      <c r="G24" s="11" t="e">
        <f>VLOOKUP(C24,SLAVKOV!$A$2:$G$95,5,)</f>
        <v>#N/A</v>
      </c>
      <c r="H24" s="10" t="e">
        <f>VLOOKUP(C24,SLAVKOV!$A$2:$G$95,7,)</f>
        <v>#N/A</v>
      </c>
      <c r="L24" s="9"/>
      <c r="M24" s="8"/>
      <c r="N24" s="8"/>
      <c r="O24" s="8"/>
    </row>
    <row r="25" spans="1:15" x14ac:dyDescent="0.25">
      <c r="B25" s="8"/>
      <c r="C25" s="8"/>
      <c r="L25" s="9"/>
      <c r="M25" s="8"/>
      <c r="N25" s="8"/>
      <c r="O25" s="8"/>
    </row>
    <row r="26" spans="1:15" x14ac:dyDescent="0.25">
      <c r="A26" s="10">
        <v>4</v>
      </c>
      <c r="B26" s="8" t="s">
        <v>178</v>
      </c>
      <c r="C26" s="8" t="s">
        <v>202</v>
      </c>
      <c r="D26" s="10">
        <v>1959</v>
      </c>
      <c r="E26" s="10" t="s">
        <v>4</v>
      </c>
      <c r="F26" s="11">
        <v>1.4542824074074074E-2</v>
      </c>
      <c r="G26" s="11" t="e">
        <f>VLOOKUP(C26,SLAVKOV!$A$2:$G$95,5,)</f>
        <v>#N/A</v>
      </c>
      <c r="H26" s="10" t="e">
        <f>VLOOKUP(C26,SLAVKOV!$A$2:$G$95,7,)</f>
        <v>#N/A</v>
      </c>
      <c r="L26" s="9"/>
      <c r="M26" s="8"/>
      <c r="N26" s="8"/>
      <c r="O26" s="8"/>
    </row>
    <row r="27" spans="1:15" x14ac:dyDescent="0.25">
      <c r="A27" s="17">
        <v>4</v>
      </c>
      <c r="B27" s="13" t="s">
        <v>178</v>
      </c>
      <c r="C27" s="13" t="s">
        <v>203</v>
      </c>
      <c r="D27" s="17">
        <v>1958</v>
      </c>
      <c r="E27" s="17" t="s">
        <v>3</v>
      </c>
      <c r="F27" s="16">
        <v>1.3414351851851851E-2</v>
      </c>
      <c r="G27" s="16">
        <f>VLOOKUP(C27,SLAVKOV!$A$2:$G$95,5,)</f>
        <v>1.3339120370370369E-2</v>
      </c>
      <c r="H27" s="17">
        <f>VLOOKUP(C27,SLAVKOV!$A$2:$G$95,7,)</f>
        <v>750</v>
      </c>
      <c r="L27" s="9"/>
      <c r="M27" s="8"/>
      <c r="N27" s="8"/>
      <c r="O27" s="8"/>
    </row>
    <row r="28" spans="1:15" x14ac:dyDescent="0.25">
      <c r="A28" s="17">
        <v>4</v>
      </c>
      <c r="B28" s="13" t="s">
        <v>178</v>
      </c>
      <c r="C28" s="13" t="s">
        <v>204</v>
      </c>
      <c r="D28" s="17">
        <v>1956</v>
      </c>
      <c r="E28" s="17" t="s">
        <v>4</v>
      </c>
      <c r="F28" s="16">
        <v>1.0685185185185185E-2</v>
      </c>
      <c r="G28" s="16">
        <f>VLOOKUP(C28,SLAVKOV!$A$2:$G$95,5,)</f>
        <v>8.9664351851851849E-3</v>
      </c>
      <c r="H28" s="17">
        <f>VLOOKUP(C28,SLAVKOV!$A$2:$G$95,7,)</f>
        <v>750</v>
      </c>
      <c r="L28" s="9"/>
      <c r="M28" s="8"/>
      <c r="N28" s="8"/>
      <c r="O28" s="8"/>
    </row>
    <row r="29" spans="1:15" x14ac:dyDescent="0.25">
      <c r="A29" s="17">
        <v>4</v>
      </c>
      <c r="B29" s="13" t="s">
        <v>178</v>
      </c>
      <c r="C29" s="13" t="s">
        <v>205</v>
      </c>
      <c r="D29" s="17">
        <v>1961</v>
      </c>
      <c r="E29" s="17" t="s">
        <v>4</v>
      </c>
      <c r="F29" s="16">
        <v>1.0202546296296296E-2</v>
      </c>
      <c r="G29" s="16">
        <f>VLOOKUP(C29,SLAVKOV!$A$2:$G$95,5,)</f>
        <v>1.0177083333333333E-2</v>
      </c>
      <c r="H29" s="17">
        <f>VLOOKUP(C29,SLAVKOV!$A$2:$G$95,7,)</f>
        <v>750</v>
      </c>
      <c r="L29" s="9"/>
      <c r="M29" s="8"/>
      <c r="N29" s="8"/>
      <c r="O29" s="8"/>
    </row>
    <row r="30" spans="1:15" x14ac:dyDescent="0.25">
      <c r="A30" s="17">
        <v>4</v>
      </c>
      <c r="B30" s="13" t="s">
        <v>178</v>
      </c>
      <c r="C30" s="13" t="s">
        <v>206</v>
      </c>
      <c r="D30" s="17">
        <v>1958</v>
      </c>
      <c r="E30" s="17" t="s">
        <v>4</v>
      </c>
      <c r="F30" s="16">
        <v>1.122337962962963E-2</v>
      </c>
      <c r="G30" s="16">
        <f>VLOOKUP(C30,SLAVKOV!$A$2:$G$95,5,)</f>
        <v>9.8692129629629633E-3</v>
      </c>
      <c r="H30" s="17">
        <f>VLOOKUP(C30,SLAVKOV!$A$2:$G$95,7,)</f>
        <v>750</v>
      </c>
      <c r="L30" s="9"/>
      <c r="M30" s="8"/>
      <c r="N30" s="8"/>
      <c r="O30" s="8"/>
    </row>
    <row r="31" spans="1:15" x14ac:dyDescent="0.25">
      <c r="A31" s="17">
        <v>4</v>
      </c>
      <c r="B31" s="13" t="s">
        <v>178</v>
      </c>
      <c r="C31" s="13" t="s">
        <v>207</v>
      </c>
      <c r="D31" s="17">
        <v>1960</v>
      </c>
      <c r="E31" s="17" t="s">
        <v>208</v>
      </c>
      <c r="F31" s="16">
        <v>1.1260416666666667E-2</v>
      </c>
      <c r="G31" s="16">
        <f>VLOOKUP(C31,SLAVKOV!$A$2:$G$95,5,)</f>
        <v>1.1622685185185187E-2</v>
      </c>
      <c r="H31" s="17">
        <f>VLOOKUP(C31,SLAVKOV!$A$2:$G$95,7,)</f>
        <v>750</v>
      </c>
      <c r="L31" s="9"/>
      <c r="M31" s="8"/>
      <c r="N31" s="8"/>
      <c r="O31" s="8"/>
    </row>
    <row r="32" spans="1:15" x14ac:dyDescent="0.25">
      <c r="A32" s="17">
        <v>4</v>
      </c>
      <c r="B32" s="13" t="s">
        <v>178</v>
      </c>
      <c r="C32" s="13" t="s">
        <v>209</v>
      </c>
      <c r="D32" s="17">
        <v>1958</v>
      </c>
      <c r="E32" s="17" t="s">
        <v>14</v>
      </c>
      <c r="F32" s="16">
        <v>1.1282407407407408E-2</v>
      </c>
      <c r="G32" s="16">
        <f>VLOOKUP(C32,SLAVKOV!$A$2:$G$95,5,)</f>
        <v>9.2928240740740731E-3</v>
      </c>
      <c r="H32" s="17">
        <f>VLOOKUP(C32,SLAVKOV!$A$2:$G$95,7,)</f>
        <v>750</v>
      </c>
      <c r="L32" s="9"/>
      <c r="M32" s="8"/>
      <c r="N32" s="8"/>
      <c r="O32" s="8"/>
    </row>
    <row r="33" spans="1:15" x14ac:dyDescent="0.25">
      <c r="A33" s="10">
        <v>4</v>
      </c>
      <c r="B33" s="8" t="s">
        <v>178</v>
      </c>
      <c r="C33" s="8" t="s">
        <v>210</v>
      </c>
      <c r="D33" s="10">
        <v>1961</v>
      </c>
      <c r="E33" s="10" t="s">
        <v>200</v>
      </c>
      <c r="F33" s="11">
        <v>1.4583333333333332E-2</v>
      </c>
      <c r="G33" s="11" t="e">
        <f>VLOOKUP(C33,SLAVKOV!$A$2:$G$95,5,)</f>
        <v>#N/A</v>
      </c>
      <c r="H33" s="10" t="e">
        <f>VLOOKUP(C33,SLAVKOV!$A$2:$G$95,7,)</f>
        <v>#N/A</v>
      </c>
      <c r="L33" s="9"/>
      <c r="M33" s="8"/>
      <c r="N33" s="8"/>
      <c r="O33" s="8"/>
    </row>
    <row r="34" spans="1:15" x14ac:dyDescent="0.25">
      <c r="B34" s="8"/>
      <c r="C34" s="8"/>
      <c r="L34" s="9"/>
      <c r="M34" s="8"/>
      <c r="N34" s="8"/>
      <c r="O34" s="8"/>
    </row>
    <row r="35" spans="1:15" x14ac:dyDescent="0.25">
      <c r="A35" s="10">
        <v>5</v>
      </c>
      <c r="B35" s="8" t="s">
        <v>211</v>
      </c>
      <c r="C35" s="8" t="s">
        <v>212</v>
      </c>
      <c r="D35" s="10">
        <v>1953</v>
      </c>
      <c r="E35" s="10" t="s">
        <v>208</v>
      </c>
      <c r="F35" s="11">
        <v>5.2719907407407403E-3</v>
      </c>
      <c r="G35" s="11" t="e">
        <f>VLOOKUP(C35,SLAVKOV!$A$2:$G$95,5,)</f>
        <v>#N/A</v>
      </c>
      <c r="H35" s="10" t="e">
        <f>VLOOKUP(C35,SLAVKOV!$A$2:$G$95,7,)</f>
        <v>#N/A</v>
      </c>
      <c r="L35" s="9"/>
      <c r="M35" s="8"/>
      <c r="N35" s="8"/>
      <c r="O35" s="8"/>
    </row>
    <row r="36" spans="1:15" x14ac:dyDescent="0.25">
      <c r="A36" s="17">
        <v>5</v>
      </c>
      <c r="B36" s="13" t="s">
        <v>211</v>
      </c>
      <c r="C36" s="13" t="s">
        <v>213</v>
      </c>
      <c r="D36" s="17">
        <v>1950</v>
      </c>
      <c r="E36" s="17" t="s">
        <v>4</v>
      </c>
      <c r="F36" s="16">
        <v>4.4074074074074076E-3</v>
      </c>
      <c r="G36" s="16">
        <f>VLOOKUP(C36,SLAVKOV!$A$2:$G$95,5,)</f>
        <v>1.1290509259259259E-2</v>
      </c>
      <c r="H36" s="17">
        <f>VLOOKUP(C36,SLAVKOV!$A$2:$G$95,7,)</f>
        <v>750</v>
      </c>
      <c r="L36" s="9"/>
      <c r="M36" s="8"/>
      <c r="N36" s="8"/>
      <c r="O36" s="8"/>
    </row>
    <row r="37" spans="1:15" x14ac:dyDescent="0.25">
      <c r="A37" s="17">
        <v>5</v>
      </c>
      <c r="B37" s="13" t="s">
        <v>211</v>
      </c>
      <c r="C37" s="13" t="s">
        <v>214</v>
      </c>
      <c r="D37" s="17">
        <v>1947</v>
      </c>
      <c r="E37" s="17" t="s">
        <v>4</v>
      </c>
      <c r="F37" s="16">
        <v>4.5590277777777773E-3</v>
      </c>
      <c r="G37" s="16">
        <f>VLOOKUP(C37,SLAVKOV!$A$2:$G$95,5,)</f>
        <v>1.445949074074074E-2</v>
      </c>
      <c r="H37" s="17">
        <f>VLOOKUP(C37,SLAVKOV!$A$2:$G$95,7,)</f>
        <v>750</v>
      </c>
      <c r="L37" s="9"/>
      <c r="M37" s="8"/>
      <c r="N37" s="8"/>
      <c r="O37" s="8"/>
    </row>
    <row r="38" spans="1:15" x14ac:dyDescent="0.25">
      <c r="B38" s="8"/>
      <c r="C38" s="8"/>
      <c r="L38" s="9"/>
      <c r="M38" s="8"/>
      <c r="N38" s="8"/>
      <c r="O38" s="8"/>
    </row>
    <row r="39" spans="1:15" x14ac:dyDescent="0.25">
      <c r="A39" s="10">
        <v>6</v>
      </c>
      <c r="B39" s="8" t="s">
        <v>211</v>
      </c>
      <c r="C39" s="8" t="s">
        <v>215</v>
      </c>
      <c r="D39" s="10">
        <v>1938</v>
      </c>
      <c r="E39" s="10" t="s">
        <v>11</v>
      </c>
      <c r="F39" s="10" t="s">
        <v>265</v>
      </c>
      <c r="G39" s="11" t="e">
        <f>VLOOKUP(C39,SLAVKOV!$A$2:$G$95,5,)</f>
        <v>#N/A</v>
      </c>
      <c r="H39" s="10" t="e">
        <f>VLOOKUP(C39,SLAVKOV!$A$2:$G$95,7,)</f>
        <v>#N/A</v>
      </c>
      <c r="L39" s="9"/>
      <c r="M39" s="8"/>
      <c r="N39" s="8"/>
      <c r="O39" s="8"/>
    </row>
    <row r="40" spans="1:15" x14ac:dyDescent="0.25">
      <c r="A40" s="17">
        <v>6</v>
      </c>
      <c r="B40" s="13" t="s">
        <v>211</v>
      </c>
      <c r="C40" s="13" t="s">
        <v>216</v>
      </c>
      <c r="D40" s="17">
        <v>1941</v>
      </c>
      <c r="E40" s="17" t="s">
        <v>11</v>
      </c>
      <c r="F40" s="16">
        <v>4.3900462962962955E-3</v>
      </c>
      <c r="G40" s="16">
        <f>VLOOKUP(C40,SLAVKOV!$A$2:$G$95,5,)</f>
        <v>1.3910879629629629E-2</v>
      </c>
      <c r="H40" s="17">
        <f>VLOOKUP(C40,SLAVKOV!$A$2:$G$95,7,)</f>
        <v>750</v>
      </c>
      <c r="L40" s="9"/>
      <c r="M40" s="8"/>
      <c r="N40" s="8"/>
      <c r="O40" s="8"/>
    </row>
    <row r="41" spans="1:15" x14ac:dyDescent="0.25">
      <c r="A41" s="17">
        <v>6</v>
      </c>
      <c r="B41" s="13" t="s">
        <v>211</v>
      </c>
      <c r="C41" s="13" t="s">
        <v>217</v>
      </c>
      <c r="D41" s="17">
        <v>1943</v>
      </c>
      <c r="E41" s="17" t="s">
        <v>11</v>
      </c>
      <c r="F41" s="16">
        <v>4.3923611111111116E-3</v>
      </c>
      <c r="G41" s="16">
        <f>VLOOKUP(C41,SLAVKOV!$A$2:$G$95,5,)</f>
        <v>1.2244212962962964E-2</v>
      </c>
      <c r="H41" s="17">
        <f>VLOOKUP(C41,SLAVKOV!$A$2:$G$95,7,)</f>
        <v>750</v>
      </c>
      <c r="L41" s="9"/>
      <c r="M41" s="8"/>
      <c r="N41" s="8"/>
      <c r="O41" s="8"/>
    </row>
    <row r="42" spans="1:15" x14ac:dyDescent="0.25">
      <c r="A42" s="17">
        <v>6</v>
      </c>
      <c r="B42" s="13" t="s">
        <v>211</v>
      </c>
      <c r="C42" s="13" t="s">
        <v>218</v>
      </c>
      <c r="D42" s="17">
        <v>1942</v>
      </c>
      <c r="E42" s="17" t="s">
        <v>4</v>
      </c>
      <c r="F42" s="16">
        <v>4.0891203703703706E-3</v>
      </c>
      <c r="G42" s="16">
        <f>VLOOKUP(C42,SLAVKOV!$A$2:$G$95,5,)</f>
        <v>1.1484953703703704E-2</v>
      </c>
      <c r="H42" s="17">
        <f>VLOOKUP(C42,SLAVKOV!$A$2:$G$95,7,)</f>
        <v>750</v>
      </c>
      <c r="L42" s="9"/>
      <c r="M42" s="8"/>
      <c r="N42" s="8"/>
      <c r="O42" s="8"/>
    </row>
    <row r="43" spans="1:15" x14ac:dyDescent="0.25">
      <c r="A43" s="10">
        <v>6</v>
      </c>
      <c r="B43" s="8" t="s">
        <v>211</v>
      </c>
      <c r="C43" s="8" t="s">
        <v>219</v>
      </c>
      <c r="D43" s="10">
        <v>1943</v>
      </c>
      <c r="E43" s="10" t="s">
        <v>200</v>
      </c>
      <c r="F43" s="10" t="s">
        <v>265</v>
      </c>
      <c r="G43" s="11" t="e">
        <f>VLOOKUP(C43,SLAVKOV!$A$2:$G$95,5,)</f>
        <v>#N/A</v>
      </c>
      <c r="H43" s="10" t="e">
        <f>VLOOKUP(C43,SLAVKOV!$A$2:$G$95,7,)</f>
        <v>#N/A</v>
      </c>
      <c r="L43" s="9"/>
      <c r="M43" s="8"/>
      <c r="N43" s="8"/>
      <c r="O43" s="8"/>
    </row>
    <row r="44" spans="1:15" x14ac:dyDescent="0.25">
      <c r="A44" s="10">
        <v>6</v>
      </c>
      <c r="B44" s="8" t="s">
        <v>211</v>
      </c>
      <c r="C44" s="8" t="s">
        <v>220</v>
      </c>
      <c r="D44" s="10">
        <v>1937</v>
      </c>
      <c r="E44" s="10" t="s">
        <v>200</v>
      </c>
      <c r="F44" s="11">
        <v>6.4594907407407405E-3</v>
      </c>
      <c r="G44" s="11" t="e">
        <f>VLOOKUP(C44,SLAVKOV!$A$2:$G$95,5,)</f>
        <v>#N/A</v>
      </c>
      <c r="H44" s="10" t="e">
        <f>VLOOKUP(C44,SLAVKOV!$A$2:$G$95,7,)</f>
        <v>#N/A</v>
      </c>
      <c r="L44" s="9"/>
      <c r="M44" s="8"/>
      <c r="N44" s="8"/>
      <c r="O44" s="8"/>
    </row>
    <row r="45" spans="1:15" x14ac:dyDescent="0.25">
      <c r="B45" s="8"/>
      <c r="C45" s="8"/>
      <c r="L45" s="9"/>
      <c r="M45" s="8"/>
      <c r="N45" s="8"/>
      <c r="O45" s="8"/>
    </row>
    <row r="46" spans="1:15" x14ac:dyDescent="0.25">
      <c r="A46" s="10">
        <v>7</v>
      </c>
      <c r="B46" s="8" t="s">
        <v>211</v>
      </c>
      <c r="C46" s="8" t="s">
        <v>221</v>
      </c>
      <c r="D46" s="10">
        <v>1996</v>
      </c>
      <c r="E46" s="10" t="s">
        <v>4</v>
      </c>
      <c r="F46" s="11">
        <v>4.9745370370370369E-3</v>
      </c>
      <c r="G46" s="11" t="e">
        <f>VLOOKUP(C46,SLAVKOV!$A$2:$G$95,5,)</f>
        <v>#N/A</v>
      </c>
      <c r="H46" s="10" t="e">
        <f>VLOOKUP(C46,SLAVKOV!$A$2:$G$95,7,)</f>
        <v>#N/A</v>
      </c>
      <c r="L46" s="9"/>
      <c r="M46" s="8"/>
      <c r="N46" s="8"/>
      <c r="O46" s="8"/>
    </row>
    <row r="47" spans="1:15" x14ac:dyDescent="0.25">
      <c r="A47" s="17">
        <v>7</v>
      </c>
      <c r="B47" s="13" t="s">
        <v>211</v>
      </c>
      <c r="C47" s="13" t="s">
        <v>222</v>
      </c>
      <c r="D47" s="17">
        <v>1997</v>
      </c>
      <c r="E47" s="17" t="s">
        <v>5</v>
      </c>
      <c r="F47" s="16">
        <v>3.2025462962962958E-3</v>
      </c>
      <c r="G47" s="16">
        <f>VLOOKUP(C47,SLAVKOV!$A$2:$G$95,5,)</f>
        <v>4.9976851851851849E-3</v>
      </c>
      <c r="H47" s="17">
        <f>VLOOKUP(C47,SLAVKOV!$A$2:$G$95,7,)</f>
        <v>500</v>
      </c>
      <c r="L47" s="9"/>
      <c r="M47" s="8"/>
      <c r="N47" s="8"/>
      <c r="O47" s="8"/>
    </row>
    <row r="48" spans="1:15" x14ac:dyDescent="0.25">
      <c r="A48" s="10">
        <v>7</v>
      </c>
      <c r="B48" s="8" t="s">
        <v>211</v>
      </c>
      <c r="C48" s="8" t="s">
        <v>223</v>
      </c>
      <c r="D48" s="10">
        <v>1997</v>
      </c>
      <c r="E48" s="10" t="s">
        <v>181</v>
      </c>
      <c r="F48" s="11">
        <v>3.5532407407407405E-3</v>
      </c>
      <c r="G48" s="11" t="e">
        <f>VLOOKUP(C48,SLAVKOV!$A$2:$G$95,5,)</f>
        <v>#N/A</v>
      </c>
      <c r="H48" s="10" t="e">
        <f>VLOOKUP(C48,SLAVKOV!$A$2:$G$95,7,)</f>
        <v>#N/A</v>
      </c>
      <c r="L48" s="9"/>
      <c r="M48" s="8"/>
      <c r="N48" s="8"/>
      <c r="O48" s="8"/>
    </row>
    <row r="49" spans="1:15" x14ac:dyDescent="0.25">
      <c r="B49" s="8"/>
      <c r="C49" s="8"/>
      <c r="L49" s="9"/>
      <c r="M49" s="8"/>
      <c r="N49" s="8"/>
      <c r="O49" s="8"/>
    </row>
    <row r="50" spans="1:15" x14ac:dyDescent="0.25">
      <c r="A50" s="10">
        <v>8</v>
      </c>
      <c r="B50" s="8" t="s">
        <v>211</v>
      </c>
      <c r="C50" s="8" t="s">
        <v>224</v>
      </c>
      <c r="D50" s="10">
        <v>1996</v>
      </c>
      <c r="E50" s="10" t="s">
        <v>181</v>
      </c>
      <c r="F50" s="11">
        <v>2.9467592592592588E-3</v>
      </c>
      <c r="G50" s="11" t="e">
        <f>VLOOKUP(C50,SLAVKOV!$A$2:$G$95,5,)</f>
        <v>#N/A</v>
      </c>
      <c r="H50" s="10" t="e">
        <f>VLOOKUP(C50,SLAVKOV!$A$2:$G$95,7,)</f>
        <v>#N/A</v>
      </c>
      <c r="L50" s="9"/>
      <c r="M50" s="8"/>
      <c r="N50" s="8"/>
      <c r="O50" s="8"/>
    </row>
    <row r="51" spans="1:15" x14ac:dyDescent="0.25">
      <c r="A51" s="10">
        <v>8</v>
      </c>
      <c r="B51" s="8" t="s">
        <v>211</v>
      </c>
      <c r="C51" s="8" t="s">
        <v>225</v>
      </c>
      <c r="D51" s="10">
        <v>1998</v>
      </c>
      <c r="E51" s="10" t="s">
        <v>11</v>
      </c>
      <c r="F51" s="10" t="s">
        <v>265</v>
      </c>
      <c r="G51" s="11" t="e">
        <f>VLOOKUP(C51,SLAVKOV!$A$2:$G$95,5,)</f>
        <v>#N/A</v>
      </c>
      <c r="H51" s="10" t="e">
        <f>VLOOKUP(C51,SLAVKOV!$A$2:$G$95,7,)</f>
        <v>#N/A</v>
      </c>
      <c r="L51" s="9"/>
      <c r="M51" s="8"/>
      <c r="N51" s="8"/>
      <c r="O51" s="8"/>
    </row>
    <row r="52" spans="1:15" x14ac:dyDescent="0.25">
      <c r="B52" s="8"/>
      <c r="C52" s="8"/>
      <c r="L52" s="9"/>
      <c r="M52" s="8"/>
      <c r="N52" s="8"/>
      <c r="O52" s="8"/>
    </row>
    <row r="53" spans="1:15" x14ac:dyDescent="0.25">
      <c r="A53" s="10">
        <v>9</v>
      </c>
      <c r="B53" s="8" t="s">
        <v>226</v>
      </c>
      <c r="C53" s="8" t="s">
        <v>227</v>
      </c>
      <c r="D53" s="10">
        <v>1972</v>
      </c>
      <c r="E53" s="10" t="s">
        <v>11</v>
      </c>
      <c r="F53" s="11">
        <v>1.0253472222222223E-2</v>
      </c>
      <c r="G53" s="11" t="e">
        <f>VLOOKUP(C53,SLAVKOV!$A$2:$G$95,5,)</f>
        <v>#N/A</v>
      </c>
      <c r="H53" s="10" t="e">
        <f>VLOOKUP(C53,SLAVKOV!$A$2:$G$95,7,)</f>
        <v>#N/A</v>
      </c>
      <c r="L53" s="9"/>
      <c r="M53" s="8"/>
      <c r="N53" s="8"/>
      <c r="O53" s="8"/>
    </row>
    <row r="54" spans="1:15" x14ac:dyDescent="0.25">
      <c r="A54" s="37">
        <v>9</v>
      </c>
      <c r="B54" s="38" t="s">
        <v>226</v>
      </c>
      <c r="C54" s="38" t="s">
        <v>228</v>
      </c>
      <c r="D54" s="37">
        <v>1969</v>
      </c>
      <c r="E54" s="37" t="s">
        <v>6</v>
      </c>
      <c r="F54" s="39">
        <v>1.0092592592592592E-2</v>
      </c>
      <c r="G54" s="39">
        <f>VLOOKUP(C54,SLAVKOV!$A$2:$G$95,5,)</f>
        <v>9.8043981481481489E-3</v>
      </c>
      <c r="H54" s="37">
        <f>VLOOKUP(C54,SLAVKOV!$A$2:$G$95,7,)</f>
        <v>500</v>
      </c>
      <c r="L54" s="9"/>
      <c r="M54" s="8"/>
      <c r="N54" s="8"/>
      <c r="O54" s="8"/>
    </row>
    <row r="55" spans="1:15" x14ac:dyDescent="0.25">
      <c r="A55" s="10">
        <v>9</v>
      </c>
      <c r="B55" s="8" t="s">
        <v>226</v>
      </c>
      <c r="C55" s="8" t="s">
        <v>229</v>
      </c>
      <c r="D55" s="10">
        <v>1971</v>
      </c>
      <c r="E55" s="10" t="s">
        <v>200</v>
      </c>
      <c r="F55" s="11">
        <v>8.1354166666666675E-3</v>
      </c>
      <c r="G55" s="11" t="e">
        <f>VLOOKUP(C55,SLAVKOV!$A$2:$G$95,5,)</f>
        <v>#N/A</v>
      </c>
      <c r="H55" s="10" t="e">
        <f>VLOOKUP(C55,SLAVKOV!$A$2:$G$95,7,)</f>
        <v>#N/A</v>
      </c>
      <c r="L55" s="9"/>
      <c r="M55" s="8"/>
      <c r="N55" s="8"/>
      <c r="O55" s="8"/>
    </row>
    <row r="56" spans="1:15" x14ac:dyDescent="0.25">
      <c r="A56" s="17">
        <v>9</v>
      </c>
      <c r="B56" s="13" t="s">
        <v>226</v>
      </c>
      <c r="C56" s="13" t="s">
        <v>230</v>
      </c>
      <c r="D56" s="17">
        <v>1966</v>
      </c>
      <c r="E56" s="17" t="s">
        <v>4</v>
      </c>
      <c r="F56" s="16">
        <v>7.0949074074074074E-3</v>
      </c>
      <c r="G56" s="16">
        <f>VLOOKUP(C56,SLAVKOV!$A$2:$G$95,5,)</f>
        <v>8.1250000000000003E-3</v>
      </c>
      <c r="H56" s="17">
        <f>VLOOKUP(C56,SLAVKOV!$A$2:$G$95,7,)</f>
        <v>750</v>
      </c>
      <c r="L56" s="9"/>
      <c r="M56" s="8"/>
      <c r="N56" s="8"/>
      <c r="O56" s="8"/>
    </row>
    <row r="57" spans="1:15" x14ac:dyDescent="0.25">
      <c r="A57" s="17">
        <v>9</v>
      </c>
      <c r="B57" s="13" t="s">
        <v>226</v>
      </c>
      <c r="C57" s="13" t="s">
        <v>231</v>
      </c>
      <c r="D57" s="17">
        <v>1964</v>
      </c>
      <c r="E57" s="17" t="s">
        <v>4</v>
      </c>
      <c r="F57" s="16">
        <v>1.0378472222222223E-2</v>
      </c>
      <c r="G57" s="16">
        <f>VLOOKUP(C57,SLAVKOV!$A$2:$G$95,5,)</f>
        <v>1.188773148148148E-2</v>
      </c>
      <c r="H57" s="17">
        <f>VLOOKUP(C57,SLAVKOV!$A$2:$G$95,7,)</f>
        <v>750</v>
      </c>
      <c r="L57" s="9"/>
      <c r="M57" s="8"/>
      <c r="N57" s="8"/>
      <c r="O57" s="8"/>
    </row>
    <row r="58" spans="1:15" x14ac:dyDescent="0.25">
      <c r="A58" s="10">
        <v>9</v>
      </c>
      <c r="B58" s="8" t="s">
        <v>226</v>
      </c>
      <c r="C58" s="8" t="s">
        <v>232</v>
      </c>
      <c r="D58" s="10">
        <v>1970</v>
      </c>
      <c r="E58" s="10" t="s">
        <v>6</v>
      </c>
      <c r="F58" s="10" t="s">
        <v>265</v>
      </c>
      <c r="G58" s="11" t="e">
        <f>VLOOKUP(C58,SLAVKOV!$A$2:$G$95,5,)</f>
        <v>#N/A</v>
      </c>
      <c r="H58" s="10" t="e">
        <f>VLOOKUP(C58,SLAVKOV!$A$2:$G$95,7,)</f>
        <v>#N/A</v>
      </c>
      <c r="L58" s="9"/>
      <c r="M58" s="8"/>
      <c r="N58" s="8"/>
      <c r="O58" s="8"/>
    </row>
    <row r="59" spans="1:15" x14ac:dyDescent="0.25">
      <c r="A59" s="10">
        <v>9</v>
      </c>
      <c r="B59" s="8" t="s">
        <v>226</v>
      </c>
      <c r="C59" s="8" t="s">
        <v>233</v>
      </c>
      <c r="D59" s="10">
        <v>1969</v>
      </c>
      <c r="E59" s="10" t="s">
        <v>200</v>
      </c>
      <c r="F59" s="11">
        <v>8.7037037037037031E-3</v>
      </c>
      <c r="G59" s="11" t="e">
        <f>VLOOKUP(C59,SLAVKOV!$A$2:$G$95,5,)</f>
        <v>#N/A</v>
      </c>
      <c r="H59" s="10" t="e">
        <f>VLOOKUP(C59,SLAVKOV!$A$2:$G$95,7,)</f>
        <v>#N/A</v>
      </c>
      <c r="L59" s="9"/>
      <c r="M59" s="8"/>
      <c r="N59" s="8"/>
      <c r="O59" s="8"/>
    </row>
    <row r="60" spans="1:15" x14ac:dyDescent="0.25">
      <c r="A60" s="10">
        <v>9</v>
      </c>
      <c r="B60" s="8" t="s">
        <v>226</v>
      </c>
      <c r="C60" s="8" t="s">
        <v>234</v>
      </c>
      <c r="D60" s="10">
        <v>1964</v>
      </c>
      <c r="E60" s="10" t="s">
        <v>11</v>
      </c>
      <c r="F60" s="10" t="s">
        <v>265</v>
      </c>
      <c r="G60" s="11" t="e">
        <f>VLOOKUP(C60,SLAVKOV!$A$2:$G$95,5,)</f>
        <v>#N/A</v>
      </c>
      <c r="H60" s="10" t="e">
        <f>VLOOKUP(C60,SLAVKOV!$A$2:$G$95,7,)</f>
        <v>#N/A</v>
      </c>
      <c r="L60" s="9"/>
      <c r="M60" s="8"/>
      <c r="N60" s="8"/>
      <c r="O60" s="8"/>
    </row>
    <row r="62" spans="1:15" x14ac:dyDescent="0.25">
      <c r="A62" s="18">
        <v>10</v>
      </c>
      <c r="B62" s="6" t="s">
        <v>226</v>
      </c>
      <c r="C62" s="6" t="s">
        <v>243</v>
      </c>
      <c r="D62" s="18">
        <v>1954</v>
      </c>
      <c r="E62" s="18" t="s">
        <v>11</v>
      </c>
      <c r="F62" s="12">
        <v>1.0524305555555556E-2</v>
      </c>
      <c r="G62" s="11" t="e">
        <f>VLOOKUP(C62,SLAVKOV!$A$2:$G$95,5,)</f>
        <v>#N/A</v>
      </c>
      <c r="H62" s="10" t="e">
        <f>VLOOKUP(C62,SLAVKOV!$A$2:$G$95,7,)</f>
        <v>#N/A</v>
      </c>
      <c r="I62" s="6"/>
      <c r="J62" s="6"/>
    </row>
    <row r="63" spans="1:15" x14ac:dyDescent="0.25">
      <c r="A63" s="18">
        <v>10</v>
      </c>
      <c r="B63" s="6" t="s">
        <v>226</v>
      </c>
      <c r="C63" s="6" t="s">
        <v>244</v>
      </c>
      <c r="D63" s="18">
        <v>1960</v>
      </c>
      <c r="E63" s="18" t="s">
        <v>11</v>
      </c>
      <c r="F63" s="12">
        <v>1.0545138888888889E-2</v>
      </c>
      <c r="G63" s="11" t="e">
        <f>VLOOKUP(C63,SLAVKOV!$A$2:$G$95,5,)</f>
        <v>#N/A</v>
      </c>
      <c r="H63" s="10" t="e">
        <f>VLOOKUP(C63,SLAVKOV!$A$2:$G$95,7,)</f>
        <v>#N/A</v>
      </c>
      <c r="I63" s="6"/>
      <c r="J63" s="6"/>
    </row>
    <row r="64" spans="1:15" x14ac:dyDescent="0.25">
      <c r="A64" s="19">
        <v>10</v>
      </c>
      <c r="B64" s="14" t="s">
        <v>226</v>
      </c>
      <c r="C64" s="14" t="s">
        <v>245</v>
      </c>
      <c r="D64" s="19">
        <v>1962</v>
      </c>
      <c r="E64" s="19" t="s">
        <v>4</v>
      </c>
      <c r="F64" s="20">
        <v>8.7071759259259255E-3</v>
      </c>
      <c r="G64" s="16">
        <f>VLOOKUP(C64,SLAVKOV!$A$2:$G$95,5,)</f>
        <v>1.3331018518518518E-2</v>
      </c>
      <c r="H64" s="17">
        <f>VLOOKUP(C64,SLAVKOV!$A$2:$G$95,7,)</f>
        <v>750</v>
      </c>
      <c r="I64" s="6"/>
      <c r="J64" s="6"/>
    </row>
    <row r="65" spans="1:10" x14ac:dyDescent="0.25">
      <c r="A65" s="19">
        <v>10</v>
      </c>
      <c r="B65" s="14" t="s">
        <v>226</v>
      </c>
      <c r="C65" s="14" t="s">
        <v>246</v>
      </c>
      <c r="D65" s="19">
        <v>1957</v>
      </c>
      <c r="E65" s="19" t="s">
        <v>4</v>
      </c>
      <c r="F65" s="20">
        <v>9.7881944444444448E-3</v>
      </c>
      <c r="G65" s="16">
        <f>VLOOKUP(C65,SLAVKOV!$A$2:$G$95,5,)</f>
        <v>1.5283564814814814E-2</v>
      </c>
      <c r="H65" s="17">
        <f>VLOOKUP(C65,SLAVKOV!$A$2:$G$95,7,)</f>
        <v>750</v>
      </c>
      <c r="I65" s="6"/>
      <c r="J65" s="6"/>
    </row>
    <row r="66" spans="1:10" x14ac:dyDescent="0.25">
      <c r="A66" s="19">
        <v>10</v>
      </c>
      <c r="B66" s="14" t="s">
        <v>226</v>
      </c>
      <c r="C66" s="14" t="s">
        <v>247</v>
      </c>
      <c r="D66" s="19">
        <v>1956</v>
      </c>
      <c r="E66" s="19" t="s">
        <v>11</v>
      </c>
      <c r="F66" s="20">
        <v>1.208912037037037E-2</v>
      </c>
      <c r="G66" s="16">
        <f>VLOOKUP(C66,SLAVKOV!$A$2:$G$95,5,)</f>
        <v>2.011574074074074E-2</v>
      </c>
      <c r="H66" s="17">
        <f>VLOOKUP(C66,SLAVKOV!$A$2:$G$95,7,)</f>
        <v>750</v>
      </c>
      <c r="I66" s="6"/>
      <c r="J66" s="6"/>
    </row>
    <row r="67" spans="1:10" x14ac:dyDescent="0.25">
      <c r="A67" s="18"/>
      <c r="B67" s="6"/>
      <c r="C67" s="6"/>
      <c r="D67" s="18"/>
      <c r="E67" s="18"/>
      <c r="F67" s="18"/>
      <c r="I67" s="6"/>
      <c r="J67" s="6"/>
    </row>
    <row r="68" spans="1:10" x14ac:dyDescent="0.25">
      <c r="A68" s="19">
        <v>11</v>
      </c>
      <c r="B68" s="14" t="s">
        <v>226</v>
      </c>
      <c r="C68" s="14" t="s">
        <v>248</v>
      </c>
      <c r="D68" s="19">
        <v>1947</v>
      </c>
      <c r="E68" s="19" t="s">
        <v>11</v>
      </c>
      <c r="F68" s="20">
        <v>9.1574074074074075E-3</v>
      </c>
      <c r="G68" s="16">
        <f>VLOOKUP(C68,SLAVKOV!$A$2:$G$95,5,)</f>
        <v>1.3908564814814813E-2</v>
      </c>
      <c r="H68" s="17">
        <f>VLOOKUP(C68,SLAVKOV!$A$2:$G$95,7,)</f>
        <v>750</v>
      </c>
      <c r="I68" s="6"/>
      <c r="J68" s="6"/>
    </row>
    <row r="69" spans="1:10" x14ac:dyDescent="0.25">
      <c r="A69" s="19">
        <v>11</v>
      </c>
      <c r="B69" s="14" t="s">
        <v>226</v>
      </c>
      <c r="C69" s="14" t="s">
        <v>249</v>
      </c>
      <c r="D69" s="19">
        <v>1951</v>
      </c>
      <c r="E69" s="19" t="s">
        <v>4</v>
      </c>
      <c r="F69" s="20">
        <v>7.262731481481482E-3</v>
      </c>
      <c r="G69" s="16">
        <f>VLOOKUP(C69,SLAVKOV!$A$2:$G$95,5,)</f>
        <v>1.113425925925926E-2</v>
      </c>
      <c r="H69" s="17">
        <f>VLOOKUP(C69,SLAVKOV!$A$2:$G$95,7,)</f>
        <v>750</v>
      </c>
      <c r="I69" s="6"/>
      <c r="J69" s="6"/>
    </row>
    <row r="70" spans="1:10" x14ac:dyDescent="0.25">
      <c r="A70" s="19">
        <v>11</v>
      </c>
      <c r="B70" s="14" t="s">
        <v>226</v>
      </c>
      <c r="C70" s="14" t="s">
        <v>250</v>
      </c>
      <c r="D70" s="19">
        <v>1949</v>
      </c>
      <c r="E70" s="19" t="s">
        <v>11</v>
      </c>
      <c r="F70" s="20">
        <v>7.6215277777777783E-3</v>
      </c>
      <c r="G70" s="16">
        <f>VLOOKUP(C70,SLAVKOV!$A$2:$G$95,5,)</f>
        <v>1.1078703703703703E-2</v>
      </c>
      <c r="H70" s="17">
        <f>VLOOKUP(C70,SLAVKOV!$A$2:$G$95,7,)</f>
        <v>750</v>
      </c>
      <c r="I70" s="6"/>
      <c r="J70" s="6"/>
    </row>
    <row r="71" spans="1:10" x14ac:dyDescent="0.25">
      <c r="A71" s="18">
        <v>11</v>
      </c>
      <c r="B71" s="6" t="s">
        <v>226</v>
      </c>
      <c r="C71" s="6" t="s">
        <v>251</v>
      </c>
      <c r="D71" s="18">
        <v>1953</v>
      </c>
      <c r="E71" s="18" t="s">
        <v>252</v>
      </c>
      <c r="F71" s="12">
        <v>9.7974537037037023E-3</v>
      </c>
      <c r="G71" s="11" t="e">
        <f>VLOOKUP(C71,SLAVKOV!$A$2:$G$95,5,)</f>
        <v>#N/A</v>
      </c>
      <c r="H71" s="10" t="e">
        <f>VLOOKUP(C71,SLAVKOV!$A$2:$G$95,7,)</f>
        <v>#N/A</v>
      </c>
      <c r="I71" s="6"/>
      <c r="J71" s="6"/>
    </row>
    <row r="72" spans="1:10" x14ac:dyDescent="0.25">
      <c r="A72" s="18"/>
      <c r="B72" s="6"/>
      <c r="C72" s="6"/>
      <c r="D72" s="18"/>
      <c r="E72" s="18"/>
      <c r="F72" s="18"/>
      <c r="I72" s="6"/>
      <c r="J72" s="6"/>
    </row>
    <row r="73" spans="1:10" x14ac:dyDescent="0.25">
      <c r="A73" s="18">
        <v>12</v>
      </c>
      <c r="B73" s="6" t="s">
        <v>253</v>
      </c>
      <c r="C73" s="6" t="s">
        <v>254</v>
      </c>
      <c r="D73" s="18">
        <v>1930</v>
      </c>
      <c r="E73" s="18" t="s">
        <v>11</v>
      </c>
      <c r="F73" s="12">
        <v>3.6064814814814813E-3</v>
      </c>
      <c r="G73" s="11" t="e">
        <f>VLOOKUP(C73,SLAVKOV!$A$2:$G$95,5,)</f>
        <v>#N/A</v>
      </c>
      <c r="H73" s="10" t="e">
        <f>VLOOKUP(C73,SLAVKOV!$A$2:$G$95,7,)</f>
        <v>#N/A</v>
      </c>
      <c r="I73" s="6"/>
      <c r="J73" s="6"/>
    </row>
    <row r="74" spans="1:10" x14ac:dyDescent="0.25">
      <c r="A74" s="18"/>
      <c r="B74" s="6"/>
      <c r="C74" s="6"/>
      <c r="D74" s="18"/>
      <c r="E74" s="18"/>
      <c r="F74" s="18"/>
      <c r="G74" s="18"/>
      <c r="H74" s="18"/>
      <c r="I74" s="6"/>
      <c r="J74" s="6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/>
  </sheetViews>
  <sheetFormatPr defaultRowHeight="15" x14ac:dyDescent="0.25"/>
  <cols>
    <col min="1" max="1" width="26.140625" bestFit="1" customWidth="1"/>
    <col min="2" max="2" width="22.140625" bestFit="1" customWidth="1"/>
    <col min="3" max="3" width="12.140625" bestFit="1" customWidth="1"/>
    <col min="4" max="4" width="9.28515625" style="5" customWidth="1"/>
    <col min="5" max="5" width="10.28515625" style="5" customWidth="1"/>
    <col min="6" max="6" width="9.140625" style="2"/>
    <col min="7" max="7" width="7.140625" style="2" customWidth="1"/>
  </cols>
  <sheetData>
    <row r="1" spans="1:7" x14ac:dyDescent="0.25">
      <c r="B1" t="s">
        <v>167</v>
      </c>
      <c r="C1" t="s">
        <v>166</v>
      </c>
      <c r="D1" s="2" t="s">
        <v>168</v>
      </c>
      <c r="E1" s="2" t="s">
        <v>0</v>
      </c>
      <c r="F1" s="2" t="s">
        <v>1</v>
      </c>
      <c r="G1" s="2" t="s">
        <v>169</v>
      </c>
    </row>
    <row r="2" spans="1:7" x14ac:dyDescent="0.25">
      <c r="A2" t="str">
        <f>PROPER(B2)&amp;" "&amp;PROPER(C2)</f>
        <v>Baloun Karel</v>
      </c>
      <c r="B2" t="s">
        <v>15</v>
      </c>
      <c r="C2" t="s">
        <v>16</v>
      </c>
      <c r="D2" s="1" t="s">
        <v>4</v>
      </c>
      <c r="E2" s="3">
        <v>6.4918981481481485E-3</v>
      </c>
      <c r="F2" s="2">
        <v>342.5</v>
      </c>
      <c r="G2" s="2">
        <v>750</v>
      </c>
    </row>
    <row r="3" spans="1:7" x14ac:dyDescent="0.25">
      <c r="A3" t="str">
        <f t="shared" ref="A3:A66" si="0">PROPER(B3)&amp;" "&amp;PROPER(C3)</f>
        <v>Bartoněk Pavel</v>
      </c>
      <c r="B3" t="s">
        <v>17</v>
      </c>
      <c r="C3" t="s">
        <v>18</v>
      </c>
      <c r="D3" s="1" t="s">
        <v>4</v>
      </c>
      <c r="E3" s="3">
        <v>1.2869212962962963E-2</v>
      </c>
      <c r="F3" s="2">
        <v>195</v>
      </c>
      <c r="G3" s="2">
        <v>750</v>
      </c>
    </row>
    <row r="4" spans="1:7" x14ac:dyDescent="0.25">
      <c r="A4" t="str">
        <f t="shared" si="0"/>
        <v>Bergmann František</v>
      </c>
      <c r="B4" t="s">
        <v>19</v>
      </c>
      <c r="C4" t="s">
        <v>20</v>
      </c>
      <c r="D4" s="1" t="s">
        <v>11</v>
      </c>
      <c r="E4" s="3">
        <v>1.4604166666666668E-2</v>
      </c>
      <c r="F4" s="2">
        <v>162.5</v>
      </c>
      <c r="G4" s="2">
        <v>750</v>
      </c>
    </row>
    <row r="5" spans="1:7" x14ac:dyDescent="0.25">
      <c r="A5" t="str">
        <f t="shared" si="0"/>
        <v>Bruzl Jaroslav</v>
      </c>
      <c r="B5" t="s">
        <v>21</v>
      </c>
      <c r="C5" t="s">
        <v>22</v>
      </c>
      <c r="D5" s="1" t="s">
        <v>3</v>
      </c>
      <c r="E5" s="3">
        <v>4.7314814814814815E-3</v>
      </c>
      <c r="F5" s="2">
        <v>44</v>
      </c>
      <c r="G5" s="2">
        <v>250</v>
      </c>
    </row>
    <row r="6" spans="1:7" x14ac:dyDescent="0.25">
      <c r="A6" t="str">
        <f t="shared" si="0"/>
        <v>Bukalová Petra</v>
      </c>
      <c r="B6" t="s">
        <v>23</v>
      </c>
      <c r="C6" t="s">
        <v>24</v>
      </c>
      <c r="D6" s="1" t="s">
        <v>4</v>
      </c>
      <c r="E6" s="3">
        <v>1.0119212962962964E-2</v>
      </c>
      <c r="F6" s="2">
        <v>262.5</v>
      </c>
      <c r="G6" s="2">
        <v>750</v>
      </c>
    </row>
    <row r="7" spans="1:7" x14ac:dyDescent="0.25">
      <c r="A7" t="str">
        <f t="shared" si="0"/>
        <v>Cajzl Štěpán</v>
      </c>
      <c r="B7" t="s">
        <v>25</v>
      </c>
      <c r="C7" t="s">
        <v>26</v>
      </c>
      <c r="D7" s="1" t="s">
        <v>4</v>
      </c>
      <c r="E7" s="3">
        <v>8.8877314814814808E-3</v>
      </c>
      <c r="F7" s="2">
        <v>302.5</v>
      </c>
      <c r="G7" s="2">
        <v>750</v>
      </c>
    </row>
    <row r="8" spans="1:7" x14ac:dyDescent="0.25">
      <c r="A8" t="str">
        <f t="shared" si="0"/>
        <v>Červený Matěj</v>
      </c>
      <c r="B8" t="s">
        <v>27</v>
      </c>
      <c r="C8" t="s">
        <v>28</v>
      </c>
      <c r="D8" s="1" t="s">
        <v>11</v>
      </c>
      <c r="E8" s="3">
        <v>1.1015046296296295E-2</v>
      </c>
      <c r="F8" s="2">
        <v>237.5</v>
      </c>
      <c r="G8" s="2">
        <v>750</v>
      </c>
    </row>
    <row r="9" spans="1:7" x14ac:dyDescent="0.25">
      <c r="A9" t="str">
        <f t="shared" si="0"/>
        <v>Čudanová Vlasta</v>
      </c>
      <c r="B9" t="s">
        <v>29</v>
      </c>
      <c r="C9" t="s">
        <v>30</v>
      </c>
      <c r="D9" s="1" t="s">
        <v>4</v>
      </c>
      <c r="E9" s="3">
        <v>1.1290509259259259E-2</v>
      </c>
      <c r="F9" s="2">
        <v>225</v>
      </c>
      <c r="G9" s="2">
        <v>750</v>
      </c>
    </row>
    <row r="10" spans="1:7" x14ac:dyDescent="0.25">
      <c r="A10" t="str">
        <f t="shared" si="0"/>
        <v>Doležal Milan</v>
      </c>
      <c r="B10" t="s">
        <v>163</v>
      </c>
      <c r="C10" t="s">
        <v>31</v>
      </c>
      <c r="D10" s="1" t="s">
        <v>3</v>
      </c>
      <c r="E10" s="3">
        <v>1.124074074074074E-2</v>
      </c>
      <c r="F10" s="2">
        <v>227.5</v>
      </c>
      <c r="G10" s="2">
        <v>750</v>
      </c>
    </row>
    <row r="11" spans="1:7" x14ac:dyDescent="0.25">
      <c r="A11" t="str">
        <f t="shared" si="0"/>
        <v>Dufek Martin</v>
      </c>
      <c r="B11" t="s">
        <v>32</v>
      </c>
      <c r="C11" t="s">
        <v>33</v>
      </c>
      <c r="D11" s="1" t="s">
        <v>4</v>
      </c>
      <c r="E11" s="3">
        <v>7.5763888888888895E-3</v>
      </c>
      <c r="F11" s="2">
        <v>330</v>
      </c>
      <c r="G11" s="2">
        <v>750</v>
      </c>
    </row>
    <row r="12" spans="1:7" x14ac:dyDescent="0.25">
      <c r="A12" t="str">
        <f t="shared" si="0"/>
        <v>Fialová Vladimíra</v>
      </c>
      <c r="B12" t="s">
        <v>34</v>
      </c>
      <c r="C12" t="s">
        <v>35</v>
      </c>
      <c r="D12" s="1" t="s">
        <v>4</v>
      </c>
      <c r="E12" s="3">
        <v>1.445949074074074E-2</v>
      </c>
      <c r="F12" s="2">
        <v>167.5</v>
      </c>
      <c r="G12" s="2">
        <v>750</v>
      </c>
    </row>
    <row r="13" spans="1:7" x14ac:dyDescent="0.25">
      <c r="A13" t="str">
        <f t="shared" si="0"/>
        <v>Frank Vít</v>
      </c>
      <c r="B13" t="s">
        <v>36</v>
      </c>
      <c r="C13" t="s">
        <v>37</v>
      </c>
      <c r="D13" s="1" t="s">
        <v>4</v>
      </c>
      <c r="E13" s="3">
        <v>1.113425925925926E-2</v>
      </c>
      <c r="F13" s="2">
        <v>232.5</v>
      </c>
      <c r="G13" s="2">
        <v>750</v>
      </c>
    </row>
    <row r="14" spans="1:7" x14ac:dyDescent="0.25">
      <c r="A14" t="str">
        <f t="shared" si="0"/>
        <v>Goebel Adolf</v>
      </c>
      <c r="B14" t="s">
        <v>38</v>
      </c>
      <c r="C14" t="s">
        <v>39</v>
      </c>
      <c r="D14" s="1" t="s">
        <v>11</v>
      </c>
      <c r="E14" s="3">
        <v>1.0664351851851854E-2</v>
      </c>
      <c r="F14" s="2">
        <v>247.5</v>
      </c>
      <c r="G14" s="2">
        <v>750</v>
      </c>
    </row>
    <row r="15" spans="1:7" x14ac:dyDescent="0.25">
      <c r="A15" t="str">
        <f t="shared" si="0"/>
        <v>Grzywa Marek</v>
      </c>
      <c r="B15" t="s">
        <v>40</v>
      </c>
      <c r="C15" t="s">
        <v>41</v>
      </c>
      <c r="D15" s="1" t="s">
        <v>13</v>
      </c>
      <c r="E15" s="3">
        <v>1.4065972222222221E-2</v>
      </c>
      <c r="F15" s="2">
        <v>175</v>
      </c>
      <c r="G15" s="2">
        <v>750</v>
      </c>
    </row>
    <row r="16" spans="1:7" x14ac:dyDescent="0.25">
      <c r="A16" t="str">
        <f t="shared" si="0"/>
        <v>Haan Richard</v>
      </c>
      <c r="B16" t="s">
        <v>42</v>
      </c>
      <c r="C16" t="s">
        <v>43</v>
      </c>
      <c r="D16" s="1" t="s">
        <v>11</v>
      </c>
      <c r="E16" s="3">
        <v>1.1078703703703703E-2</v>
      </c>
      <c r="F16" s="2">
        <v>235</v>
      </c>
      <c r="G16" s="2">
        <v>750</v>
      </c>
    </row>
    <row r="17" spans="1:7" x14ac:dyDescent="0.25">
      <c r="A17" t="str">
        <f t="shared" si="0"/>
        <v>Hanuš Bedřich</v>
      </c>
      <c r="B17" t="s">
        <v>44</v>
      </c>
      <c r="C17" t="s">
        <v>45</v>
      </c>
      <c r="D17" s="1" t="s">
        <v>4</v>
      </c>
      <c r="E17" s="3">
        <v>1.1484953703703704E-2</v>
      </c>
      <c r="F17" s="2">
        <v>222.5</v>
      </c>
      <c r="G17" s="2">
        <v>750</v>
      </c>
    </row>
    <row r="18" spans="1:7" x14ac:dyDescent="0.25">
      <c r="A18" t="str">
        <f t="shared" si="0"/>
        <v>Harantová-Pechová Marcela</v>
      </c>
      <c r="B18" t="s">
        <v>46</v>
      </c>
      <c r="C18" t="s">
        <v>47</v>
      </c>
      <c r="D18" s="1" t="s">
        <v>3</v>
      </c>
      <c r="E18" s="3">
        <v>4.9236111111111112E-3</v>
      </c>
      <c r="F18" s="2">
        <v>43</v>
      </c>
      <c r="G18" s="2">
        <v>250</v>
      </c>
    </row>
    <row r="19" spans="1:7" x14ac:dyDescent="0.25">
      <c r="A19" t="str">
        <f t="shared" si="0"/>
        <v>Harant-Pecha Miroslav</v>
      </c>
      <c r="B19" t="s">
        <v>164</v>
      </c>
      <c r="C19" t="s">
        <v>48</v>
      </c>
      <c r="D19" s="1" t="s">
        <v>3</v>
      </c>
      <c r="E19" s="3">
        <v>1.3339120370370369E-2</v>
      </c>
      <c r="F19" s="2">
        <v>187.5</v>
      </c>
      <c r="G19" s="2">
        <v>750</v>
      </c>
    </row>
    <row r="20" spans="1:7" x14ac:dyDescent="0.25">
      <c r="A20" t="str">
        <f t="shared" si="0"/>
        <v>Hašek Jakub</v>
      </c>
      <c r="B20" t="s">
        <v>49</v>
      </c>
      <c r="C20" t="s">
        <v>50</v>
      </c>
      <c r="D20" s="1" t="s">
        <v>4</v>
      </c>
      <c r="E20" s="3">
        <v>9.9375000000000002E-3</v>
      </c>
      <c r="F20" s="2">
        <v>270</v>
      </c>
      <c r="G20" s="2">
        <v>750</v>
      </c>
    </row>
    <row r="21" spans="1:7" x14ac:dyDescent="0.25">
      <c r="A21" t="str">
        <f t="shared" si="0"/>
        <v>Havlíček Miloš</v>
      </c>
      <c r="B21" t="s">
        <v>165</v>
      </c>
      <c r="C21" t="s">
        <v>51</v>
      </c>
      <c r="D21" s="1" t="s">
        <v>3</v>
      </c>
      <c r="E21" s="3">
        <v>1.5560185185185184E-2</v>
      </c>
      <c r="F21" s="2">
        <v>157.5</v>
      </c>
      <c r="G21" s="2">
        <v>750</v>
      </c>
    </row>
    <row r="22" spans="1:7" x14ac:dyDescent="0.25">
      <c r="A22" t="str">
        <f t="shared" si="0"/>
        <v>Havlíková Eva</v>
      </c>
      <c r="B22" t="s">
        <v>52</v>
      </c>
      <c r="C22" t="s">
        <v>53</v>
      </c>
      <c r="D22" s="1" t="s">
        <v>11</v>
      </c>
      <c r="E22" s="3">
        <v>2.011574074074074E-2</v>
      </c>
      <c r="F22" s="2">
        <v>150</v>
      </c>
      <c r="G22" s="2">
        <v>750</v>
      </c>
    </row>
    <row r="23" spans="1:7" x14ac:dyDescent="0.25">
      <c r="A23" t="str">
        <f t="shared" si="0"/>
        <v>Hess Miroslav</v>
      </c>
      <c r="B23" t="s">
        <v>54</v>
      </c>
      <c r="C23" t="s">
        <v>48</v>
      </c>
      <c r="D23" s="1" t="s">
        <v>11</v>
      </c>
      <c r="E23" s="3">
        <v>1.4597222222222222E-2</v>
      </c>
      <c r="F23" s="2">
        <v>165</v>
      </c>
      <c r="G23" s="2">
        <v>750</v>
      </c>
    </row>
    <row r="24" spans="1:7" x14ac:dyDescent="0.25">
      <c r="A24" t="str">
        <f t="shared" si="0"/>
        <v>Hrbáčová Tereza</v>
      </c>
      <c r="B24" t="s">
        <v>55</v>
      </c>
      <c r="C24" t="s">
        <v>56</v>
      </c>
      <c r="D24" s="1" t="s">
        <v>4</v>
      </c>
      <c r="E24" s="3">
        <v>8.8912037037037032E-3</v>
      </c>
      <c r="F24" s="2">
        <v>300</v>
      </c>
      <c r="G24" s="2">
        <v>750</v>
      </c>
    </row>
    <row r="25" spans="1:7" x14ac:dyDescent="0.25">
      <c r="A25" t="str">
        <f t="shared" si="0"/>
        <v>Hrbata Vladimír</v>
      </c>
      <c r="B25" t="s">
        <v>57</v>
      </c>
      <c r="C25" t="s">
        <v>58</v>
      </c>
      <c r="D25" s="1" t="s">
        <v>4</v>
      </c>
      <c r="E25" s="3">
        <v>9.7106481481481471E-3</v>
      </c>
      <c r="F25" s="2">
        <v>275</v>
      </c>
      <c r="G25" s="2">
        <v>750</v>
      </c>
    </row>
    <row r="26" spans="1:7" x14ac:dyDescent="0.25">
      <c r="A26" t="str">
        <f t="shared" si="0"/>
        <v>Hubal Petr</v>
      </c>
      <c r="B26" t="s">
        <v>59</v>
      </c>
      <c r="C26" t="s">
        <v>60</v>
      </c>
      <c r="D26" s="1" t="s">
        <v>11</v>
      </c>
      <c r="E26" s="3">
        <v>8.4317129629629638E-3</v>
      </c>
      <c r="F26" s="2">
        <v>317.5</v>
      </c>
      <c r="G26" s="2">
        <v>750</v>
      </c>
    </row>
    <row r="27" spans="1:7" x14ac:dyDescent="0.25">
      <c r="A27" t="str">
        <f t="shared" si="0"/>
        <v>Jaša David</v>
      </c>
      <c r="B27" t="s">
        <v>61</v>
      </c>
      <c r="C27" t="s">
        <v>62</v>
      </c>
      <c r="D27" s="1" t="s">
        <v>4</v>
      </c>
      <c r="E27" s="3">
        <v>1.3520833333333331E-2</v>
      </c>
      <c r="F27" s="2">
        <v>185</v>
      </c>
      <c r="G27" s="2">
        <v>750</v>
      </c>
    </row>
    <row r="28" spans="1:7" x14ac:dyDescent="0.25">
      <c r="A28" t="str">
        <f t="shared" si="0"/>
        <v>Ježek Otakar</v>
      </c>
      <c r="B28" t="s">
        <v>63</v>
      </c>
      <c r="C28" t="s">
        <v>64</v>
      </c>
      <c r="D28" s="1" t="s">
        <v>6</v>
      </c>
      <c r="E28" s="3">
        <v>8.6782407407407398E-3</v>
      </c>
      <c r="F28" s="2">
        <v>93.5</v>
      </c>
      <c r="G28" s="2">
        <v>500</v>
      </c>
    </row>
    <row r="29" spans="1:7" x14ac:dyDescent="0.25">
      <c r="A29" t="str">
        <f t="shared" si="0"/>
        <v>Ježková Gabriela</v>
      </c>
      <c r="B29" t="s">
        <v>65</v>
      </c>
      <c r="C29" t="s">
        <v>66</v>
      </c>
      <c r="D29" s="1" t="s">
        <v>6</v>
      </c>
      <c r="E29" s="3">
        <v>9.8043981481481489E-3</v>
      </c>
      <c r="F29" s="2">
        <v>90.5</v>
      </c>
      <c r="G29" s="2">
        <v>500</v>
      </c>
    </row>
    <row r="30" spans="1:7" x14ac:dyDescent="0.25">
      <c r="A30" t="str">
        <f t="shared" si="0"/>
        <v>Kohoutek Jiří</v>
      </c>
      <c r="B30" t="s">
        <v>67</v>
      </c>
      <c r="C30" t="s">
        <v>68</v>
      </c>
      <c r="D30" s="1" t="s">
        <v>6</v>
      </c>
      <c r="E30" s="3">
        <v>1.3194444444444444E-2</v>
      </c>
      <c r="F30" s="2">
        <v>192.5</v>
      </c>
      <c r="G30" s="2">
        <v>750</v>
      </c>
    </row>
    <row r="31" spans="1:7" x14ac:dyDescent="0.25">
      <c r="A31" t="str">
        <f t="shared" si="0"/>
        <v>Kolář Vladimír</v>
      </c>
      <c r="B31" t="s">
        <v>69</v>
      </c>
      <c r="C31" t="s">
        <v>58</v>
      </c>
      <c r="D31" s="1" t="s">
        <v>11</v>
      </c>
      <c r="E31" s="3">
        <v>1.3908564814814813E-2</v>
      </c>
      <c r="F31" s="2">
        <v>180</v>
      </c>
      <c r="G31" s="2">
        <v>750</v>
      </c>
    </row>
    <row r="32" spans="1:7" x14ac:dyDescent="0.25">
      <c r="A32" t="str">
        <f t="shared" si="0"/>
        <v>Kozmon Petr</v>
      </c>
      <c r="B32" t="s">
        <v>70</v>
      </c>
      <c r="C32" t="s">
        <v>60</v>
      </c>
      <c r="D32" s="1" t="s">
        <v>4</v>
      </c>
      <c r="E32" s="3">
        <v>9.0219907407407419E-3</v>
      </c>
      <c r="F32" s="2">
        <v>292.5</v>
      </c>
      <c r="G32" s="2">
        <v>750</v>
      </c>
    </row>
    <row r="33" spans="1:7" x14ac:dyDescent="0.25">
      <c r="A33" t="str">
        <f t="shared" si="0"/>
        <v>Krajsa Pavel</v>
      </c>
      <c r="B33" t="s">
        <v>71</v>
      </c>
      <c r="C33" t="s">
        <v>18</v>
      </c>
      <c r="D33" s="1" t="s">
        <v>4</v>
      </c>
      <c r="E33" s="3">
        <v>1.2287037037037039E-2</v>
      </c>
      <c r="F33" s="2">
        <v>200</v>
      </c>
      <c r="G33" s="2">
        <v>750</v>
      </c>
    </row>
    <row r="34" spans="1:7" x14ac:dyDescent="0.25">
      <c r="A34" t="str">
        <f t="shared" si="0"/>
        <v>Krejčiřík Antonín</v>
      </c>
      <c r="B34" t="s">
        <v>72</v>
      </c>
      <c r="C34" t="s">
        <v>73</v>
      </c>
      <c r="D34" s="1" t="s">
        <v>7</v>
      </c>
      <c r="E34" s="3">
        <v>1.0969907407407407E-2</v>
      </c>
      <c r="F34" s="2">
        <v>84.5</v>
      </c>
      <c r="G34" s="2">
        <v>500</v>
      </c>
    </row>
    <row r="35" spans="1:7" x14ac:dyDescent="0.25">
      <c r="A35" t="str">
        <f t="shared" si="0"/>
        <v>Kubica Artur</v>
      </c>
      <c r="B35" t="s">
        <v>74</v>
      </c>
      <c r="C35" t="s">
        <v>75</v>
      </c>
      <c r="D35" s="1" t="s">
        <v>13</v>
      </c>
      <c r="E35" s="3">
        <v>8.8692129629629624E-3</v>
      </c>
      <c r="F35" s="2">
        <v>307.5</v>
      </c>
      <c r="G35" s="2">
        <v>750</v>
      </c>
    </row>
    <row r="36" spans="1:7" x14ac:dyDescent="0.25">
      <c r="A36" t="str">
        <f t="shared" si="0"/>
        <v>Kučera Jan</v>
      </c>
      <c r="B36" t="s">
        <v>76</v>
      </c>
      <c r="C36" t="s">
        <v>77</v>
      </c>
      <c r="D36" s="1" t="s">
        <v>4</v>
      </c>
      <c r="E36" s="3">
        <v>7.7835648148148152E-3</v>
      </c>
      <c r="F36" s="2">
        <v>325</v>
      </c>
      <c r="G36" s="2">
        <v>750</v>
      </c>
    </row>
    <row r="37" spans="1:7" x14ac:dyDescent="0.25">
      <c r="A37" t="str">
        <f t="shared" si="0"/>
        <v>Kuřina Jiří</v>
      </c>
      <c r="B37" t="s">
        <v>78</v>
      </c>
      <c r="C37" t="s">
        <v>68</v>
      </c>
      <c r="D37" s="1" t="s">
        <v>9</v>
      </c>
      <c r="E37" s="3">
        <v>1.1622685185185187E-2</v>
      </c>
      <c r="F37" s="2">
        <v>220</v>
      </c>
      <c r="G37" s="2">
        <v>750</v>
      </c>
    </row>
    <row r="38" spans="1:7" x14ac:dyDescent="0.25">
      <c r="A38" t="str">
        <f t="shared" si="0"/>
        <v>Kuřinová Jana</v>
      </c>
      <c r="B38" t="s">
        <v>79</v>
      </c>
      <c r="C38" t="s">
        <v>80</v>
      </c>
      <c r="D38" s="1" t="s">
        <v>9</v>
      </c>
      <c r="E38" s="3">
        <v>1.0824074074074075E-2</v>
      </c>
      <c r="F38" s="2">
        <v>86</v>
      </c>
      <c r="G38" s="2">
        <v>500</v>
      </c>
    </row>
    <row r="39" spans="1:7" x14ac:dyDescent="0.25">
      <c r="A39" t="str">
        <f t="shared" si="0"/>
        <v>Kyjovský Zdeněk</v>
      </c>
      <c r="B39" t="s">
        <v>81</v>
      </c>
      <c r="C39" t="s">
        <v>82</v>
      </c>
      <c r="D39" s="1" t="s">
        <v>4</v>
      </c>
      <c r="E39" s="3">
        <v>1.4384259259259262E-2</v>
      </c>
      <c r="F39" s="2">
        <v>170</v>
      </c>
      <c r="G39" s="2">
        <v>750</v>
      </c>
    </row>
    <row r="40" spans="1:7" x14ac:dyDescent="0.25">
      <c r="A40" t="str">
        <f t="shared" si="0"/>
        <v>Lokajová Aneta</v>
      </c>
      <c r="B40" t="s">
        <v>83</v>
      </c>
      <c r="C40" t="s">
        <v>84</v>
      </c>
      <c r="D40" s="1" t="s">
        <v>12</v>
      </c>
      <c r="E40" s="3">
        <v>7.5347222222222213E-3</v>
      </c>
      <c r="F40" s="2">
        <v>332.5</v>
      </c>
      <c r="G40" s="2">
        <v>750</v>
      </c>
    </row>
    <row r="41" spans="1:7" x14ac:dyDescent="0.25">
      <c r="A41" t="str">
        <f t="shared" si="0"/>
        <v>Makai Jozef</v>
      </c>
      <c r="B41" t="s">
        <v>85</v>
      </c>
      <c r="C41" t="s">
        <v>86</v>
      </c>
      <c r="D41" s="1" t="s">
        <v>4</v>
      </c>
      <c r="E41" s="3">
        <v>1.5563657407407406E-2</v>
      </c>
      <c r="F41" s="2">
        <v>155</v>
      </c>
      <c r="G41" s="2">
        <v>750</v>
      </c>
    </row>
    <row r="42" spans="1:7" x14ac:dyDescent="0.25">
      <c r="A42" t="str">
        <f t="shared" si="0"/>
        <v>Martinovič Jiří</v>
      </c>
      <c r="B42" t="s">
        <v>87</v>
      </c>
      <c r="C42" t="s">
        <v>68</v>
      </c>
      <c r="D42" s="1" t="s">
        <v>4</v>
      </c>
      <c r="E42" s="3">
        <v>9.5185185185185182E-3</v>
      </c>
      <c r="F42" s="2">
        <v>280</v>
      </c>
      <c r="G42" s="2">
        <v>750</v>
      </c>
    </row>
    <row r="43" spans="1:7" x14ac:dyDescent="0.25">
      <c r="A43" t="str">
        <f t="shared" si="0"/>
        <v>Matuška Tomáš</v>
      </c>
      <c r="B43" t="s">
        <v>88</v>
      </c>
      <c r="C43" t="s">
        <v>89</v>
      </c>
      <c r="D43" s="1" t="s">
        <v>4</v>
      </c>
      <c r="E43" s="3">
        <v>8.9803240740740746E-3</v>
      </c>
      <c r="F43" s="2">
        <v>295</v>
      </c>
      <c r="G43" s="2">
        <v>750</v>
      </c>
    </row>
    <row r="44" spans="1:7" x14ac:dyDescent="0.25">
      <c r="A44" t="str">
        <f t="shared" si="0"/>
        <v>Matuštík Svaťa</v>
      </c>
      <c r="B44" t="s">
        <v>90</v>
      </c>
      <c r="C44" t="s">
        <v>91</v>
      </c>
      <c r="D44" s="1" t="s">
        <v>4</v>
      </c>
      <c r="E44" s="3">
        <v>1.1224537037037038E-2</v>
      </c>
      <c r="F44" s="2">
        <v>230</v>
      </c>
      <c r="G44" s="2">
        <v>750</v>
      </c>
    </row>
    <row r="45" spans="1:7" x14ac:dyDescent="0.25">
      <c r="A45" t="str">
        <f t="shared" si="0"/>
        <v>Matuštíková Jana</v>
      </c>
      <c r="B45" t="s">
        <v>92</v>
      </c>
      <c r="C45" t="s">
        <v>80</v>
      </c>
      <c r="D45" s="1" t="s">
        <v>4</v>
      </c>
      <c r="E45" s="3">
        <v>1.5283564814814814E-2</v>
      </c>
      <c r="F45" s="2">
        <v>160</v>
      </c>
      <c r="G45" s="2">
        <v>750</v>
      </c>
    </row>
    <row r="46" spans="1:7" x14ac:dyDescent="0.25">
      <c r="A46" t="str">
        <f t="shared" si="0"/>
        <v>Matýšková Hana</v>
      </c>
      <c r="B46" t="s">
        <v>93</v>
      </c>
      <c r="C46" t="s">
        <v>94</v>
      </c>
      <c r="D46" s="1" t="s">
        <v>4</v>
      </c>
      <c r="E46" s="3">
        <v>1.188773148148148E-2</v>
      </c>
      <c r="F46" s="2">
        <v>210</v>
      </c>
      <c r="G46" s="2">
        <v>750</v>
      </c>
    </row>
    <row r="47" spans="1:7" x14ac:dyDescent="0.25">
      <c r="A47" t="str">
        <f t="shared" si="0"/>
        <v>Mihola Petr</v>
      </c>
      <c r="B47" t="s">
        <v>95</v>
      </c>
      <c r="C47" t="s">
        <v>60</v>
      </c>
      <c r="D47" s="1" t="s">
        <v>4</v>
      </c>
      <c r="E47" s="3">
        <v>1.0177083333333333E-2</v>
      </c>
      <c r="F47" s="2">
        <v>257.5</v>
      </c>
      <c r="G47" s="2">
        <v>750</v>
      </c>
    </row>
    <row r="48" spans="1:7" x14ac:dyDescent="0.25">
      <c r="A48" t="str">
        <f t="shared" si="0"/>
        <v>Mikulášek Pavel</v>
      </c>
      <c r="B48" t="s">
        <v>96</v>
      </c>
      <c r="C48" t="s">
        <v>18</v>
      </c>
      <c r="D48" s="1" t="s">
        <v>4</v>
      </c>
      <c r="E48" s="3">
        <v>1.1708333333333333E-2</v>
      </c>
      <c r="F48" s="2">
        <v>217.5</v>
      </c>
      <c r="G48" s="2">
        <v>750</v>
      </c>
    </row>
    <row r="49" spans="1:7" x14ac:dyDescent="0.25">
      <c r="A49" t="str">
        <f t="shared" si="0"/>
        <v>Mikulík Tomáš</v>
      </c>
      <c r="B49" t="s">
        <v>97</v>
      </c>
      <c r="C49" t="s">
        <v>89</v>
      </c>
      <c r="D49" s="1" t="s">
        <v>4</v>
      </c>
      <c r="E49" s="3">
        <v>8.8425925925925911E-3</v>
      </c>
      <c r="F49" s="2">
        <v>312.5</v>
      </c>
      <c r="G49" s="2">
        <v>750</v>
      </c>
    </row>
    <row r="50" spans="1:7" x14ac:dyDescent="0.25">
      <c r="A50" t="str">
        <f t="shared" si="0"/>
        <v>Moravec Michal</v>
      </c>
      <c r="B50" t="s">
        <v>98</v>
      </c>
      <c r="C50" t="s">
        <v>99</v>
      </c>
      <c r="D50" s="1" t="s">
        <v>4</v>
      </c>
      <c r="E50" s="3">
        <v>9.8692129629629633E-3</v>
      </c>
      <c r="F50" s="2">
        <v>272.5</v>
      </c>
      <c r="G50" s="2">
        <v>750</v>
      </c>
    </row>
    <row r="51" spans="1:7" x14ac:dyDescent="0.25">
      <c r="A51" t="str">
        <f t="shared" si="0"/>
        <v>Mucha Michal</v>
      </c>
      <c r="B51" t="s">
        <v>100</v>
      </c>
      <c r="C51" t="s">
        <v>99</v>
      </c>
      <c r="D51" s="1" t="s">
        <v>6</v>
      </c>
      <c r="E51" s="3">
        <v>1.210300925925926E-2</v>
      </c>
      <c r="F51" s="2">
        <v>205</v>
      </c>
      <c r="G51" s="2">
        <v>750</v>
      </c>
    </row>
    <row r="52" spans="1:7" x14ac:dyDescent="0.25">
      <c r="A52" t="str">
        <f t="shared" si="0"/>
        <v>Naziemiec Leszek</v>
      </c>
      <c r="B52" t="s">
        <v>101</v>
      </c>
      <c r="C52" t="s">
        <v>102</v>
      </c>
      <c r="D52" s="1" t="s">
        <v>13</v>
      </c>
      <c r="E52" s="3">
        <v>9.1018518518518523E-3</v>
      </c>
      <c r="F52" s="2">
        <v>290</v>
      </c>
      <c r="G52" s="2">
        <v>750</v>
      </c>
    </row>
    <row r="53" spans="1:7" x14ac:dyDescent="0.25">
      <c r="A53" t="str">
        <f t="shared" si="0"/>
        <v>Neuman Jiří</v>
      </c>
      <c r="B53" t="s">
        <v>103</v>
      </c>
      <c r="C53" t="s">
        <v>68</v>
      </c>
      <c r="D53" s="1" t="s">
        <v>2</v>
      </c>
      <c r="E53" s="3">
        <v>1.0622685185185186E-2</v>
      </c>
      <c r="F53" s="2">
        <v>250</v>
      </c>
      <c r="G53" s="2">
        <v>750</v>
      </c>
    </row>
    <row r="54" spans="1:7" x14ac:dyDescent="0.25">
      <c r="A54" t="str">
        <f t="shared" si="0"/>
        <v>Neumann Pavel</v>
      </c>
      <c r="B54" t="s">
        <v>104</v>
      </c>
      <c r="C54" t="s">
        <v>18</v>
      </c>
      <c r="D54" s="1" t="s">
        <v>8</v>
      </c>
      <c r="E54" s="3">
        <v>1.0210648148148148E-2</v>
      </c>
      <c r="F54" s="2">
        <v>89</v>
      </c>
      <c r="G54" s="2">
        <v>500</v>
      </c>
    </row>
    <row r="55" spans="1:7" x14ac:dyDescent="0.25">
      <c r="A55" t="str">
        <f t="shared" si="0"/>
        <v>Nováková Iveta</v>
      </c>
      <c r="B55" t="s">
        <v>105</v>
      </c>
      <c r="C55" t="s">
        <v>106</v>
      </c>
      <c r="D55" s="1" t="s">
        <v>5</v>
      </c>
      <c r="E55" s="3">
        <v>7.8773148148148144E-3</v>
      </c>
      <c r="F55" s="2">
        <v>322.5</v>
      </c>
      <c r="G55" s="2">
        <v>750</v>
      </c>
    </row>
    <row r="56" spans="1:7" x14ac:dyDescent="0.25">
      <c r="A56" t="str">
        <f t="shared" si="0"/>
        <v>Nováková Renata</v>
      </c>
      <c r="B56" t="s">
        <v>105</v>
      </c>
      <c r="C56" t="s">
        <v>107</v>
      </c>
      <c r="D56" s="1" t="s">
        <v>5</v>
      </c>
      <c r="E56" s="3">
        <v>4.9976851851851849E-3</v>
      </c>
      <c r="F56" s="2">
        <v>95</v>
      </c>
      <c r="G56" s="2">
        <v>500</v>
      </c>
    </row>
    <row r="57" spans="1:7" x14ac:dyDescent="0.25">
      <c r="A57" t="str">
        <f t="shared" si="0"/>
        <v>Novotná Eliška</v>
      </c>
      <c r="B57" t="s">
        <v>108</v>
      </c>
      <c r="C57" t="s">
        <v>109</v>
      </c>
      <c r="D57" s="1" t="s">
        <v>4</v>
      </c>
      <c r="E57" s="3">
        <v>7.7094907407407398E-3</v>
      </c>
      <c r="F57" s="2">
        <v>327.5</v>
      </c>
      <c r="G57" s="2">
        <v>750</v>
      </c>
    </row>
    <row r="58" spans="1:7" x14ac:dyDescent="0.25">
      <c r="A58" t="str">
        <f t="shared" si="0"/>
        <v>Okurková Magda</v>
      </c>
      <c r="B58" t="s">
        <v>110</v>
      </c>
      <c r="C58" t="s">
        <v>111</v>
      </c>
      <c r="D58" s="1" t="s">
        <v>4</v>
      </c>
      <c r="E58" s="3">
        <v>6.8043981481481488E-3</v>
      </c>
      <c r="F58" s="2">
        <v>337.5</v>
      </c>
      <c r="G58" s="2">
        <v>750</v>
      </c>
    </row>
    <row r="59" spans="1:7" x14ac:dyDescent="0.25">
      <c r="A59" t="str">
        <f t="shared" si="0"/>
        <v>Pacáková Lenka</v>
      </c>
      <c r="B59" t="s">
        <v>112</v>
      </c>
      <c r="C59" t="s">
        <v>113</v>
      </c>
      <c r="D59" s="1" t="s">
        <v>4</v>
      </c>
      <c r="E59" s="3">
        <v>8.1250000000000003E-3</v>
      </c>
      <c r="F59" s="2">
        <v>320</v>
      </c>
      <c r="G59" s="2">
        <v>750</v>
      </c>
    </row>
    <row r="60" spans="1:7" x14ac:dyDescent="0.25">
      <c r="A60" t="str">
        <f t="shared" si="0"/>
        <v>Pacáková Michaela</v>
      </c>
      <c r="B60" t="s">
        <v>112</v>
      </c>
      <c r="C60" t="s">
        <v>114</v>
      </c>
      <c r="D60" s="1" t="s">
        <v>4</v>
      </c>
      <c r="E60" s="3">
        <v>8.5590277777777782E-3</v>
      </c>
      <c r="F60" s="2">
        <v>315</v>
      </c>
      <c r="G60" s="2">
        <v>750</v>
      </c>
    </row>
    <row r="61" spans="1:7" x14ac:dyDescent="0.25">
      <c r="A61" t="str">
        <f t="shared" si="0"/>
        <v>Pácl Bohumil</v>
      </c>
      <c r="B61" t="s">
        <v>115</v>
      </c>
      <c r="C61" t="s">
        <v>116</v>
      </c>
      <c r="D61" s="1" t="s">
        <v>6</v>
      </c>
      <c r="E61" s="3">
        <v>1.0601851851851854E-2</v>
      </c>
      <c r="F61" s="2">
        <v>87.5</v>
      </c>
      <c r="G61" s="2">
        <v>500</v>
      </c>
    </row>
    <row r="62" spans="1:7" x14ac:dyDescent="0.25">
      <c r="A62" t="str">
        <f t="shared" si="0"/>
        <v>Pálková Barbora</v>
      </c>
      <c r="B62" t="s">
        <v>117</v>
      </c>
      <c r="C62" t="s">
        <v>118</v>
      </c>
      <c r="D62" s="1" t="s">
        <v>2</v>
      </c>
      <c r="E62" s="3">
        <v>3.8854166666666668E-3</v>
      </c>
      <c r="F62" s="2">
        <v>45</v>
      </c>
      <c r="G62" s="2">
        <v>250</v>
      </c>
    </row>
    <row r="63" spans="1:7" x14ac:dyDescent="0.25">
      <c r="A63" t="str">
        <f t="shared" si="0"/>
        <v>Pavéska Antonín</v>
      </c>
      <c r="B63" t="s">
        <v>119</v>
      </c>
      <c r="C63" t="s">
        <v>73</v>
      </c>
      <c r="D63" s="1" t="s">
        <v>4</v>
      </c>
      <c r="E63" s="3">
        <v>1.2824074074074073E-2</v>
      </c>
      <c r="F63" s="2">
        <v>197.5</v>
      </c>
      <c r="G63" s="2">
        <v>750</v>
      </c>
    </row>
    <row r="64" spans="1:7" x14ac:dyDescent="0.25">
      <c r="A64" t="str">
        <f t="shared" si="0"/>
        <v>Pěkný Martin</v>
      </c>
      <c r="B64" t="s">
        <v>120</v>
      </c>
      <c r="C64" t="s">
        <v>33</v>
      </c>
      <c r="D64" s="1" t="s">
        <v>3</v>
      </c>
      <c r="E64" s="3">
        <v>1.4221064814814813E-2</v>
      </c>
      <c r="F64" s="2">
        <v>172.5</v>
      </c>
      <c r="G64" s="2">
        <v>750</v>
      </c>
    </row>
    <row r="65" spans="1:7" x14ac:dyDescent="0.25">
      <c r="A65" t="str">
        <f t="shared" si="0"/>
        <v>Pelikán Lubomír</v>
      </c>
      <c r="B65" t="s">
        <v>121</v>
      </c>
      <c r="C65" t="s">
        <v>122</v>
      </c>
      <c r="D65" s="1" t="s">
        <v>4</v>
      </c>
      <c r="E65" s="3">
        <v>1.0700231481481482E-2</v>
      </c>
      <c r="F65" s="2">
        <v>242.5</v>
      </c>
      <c r="G65" s="2">
        <v>750</v>
      </c>
    </row>
    <row r="66" spans="1:7" x14ac:dyDescent="0.25">
      <c r="A66" t="str">
        <f t="shared" si="0"/>
        <v>Pelikánová Marcela</v>
      </c>
      <c r="B66" t="s">
        <v>123</v>
      </c>
      <c r="C66" t="s">
        <v>47</v>
      </c>
      <c r="D66" s="1" t="s">
        <v>4</v>
      </c>
      <c r="E66" s="3">
        <v>5.7175925925925927E-3</v>
      </c>
      <c r="F66" s="2">
        <v>42</v>
      </c>
      <c r="G66" s="2">
        <v>250</v>
      </c>
    </row>
    <row r="67" spans="1:7" x14ac:dyDescent="0.25">
      <c r="A67" t="str">
        <f t="shared" ref="A67:A95" si="1">PROPER(B67)&amp;" "&amp;PROPER(C67)</f>
        <v>Petrucha Michal</v>
      </c>
      <c r="B67" t="s">
        <v>124</v>
      </c>
      <c r="C67" t="s">
        <v>99</v>
      </c>
      <c r="D67" s="1" t="s">
        <v>4</v>
      </c>
      <c r="E67" s="3">
        <v>1.0940972222222222E-2</v>
      </c>
      <c r="F67" s="2">
        <v>240</v>
      </c>
      <c r="G67" s="2">
        <v>750</v>
      </c>
    </row>
    <row r="68" spans="1:7" x14ac:dyDescent="0.25">
      <c r="A68" t="str">
        <f t="shared" si="1"/>
        <v>Pospišil Jiří</v>
      </c>
      <c r="B68" t="s">
        <v>125</v>
      </c>
      <c r="C68" t="s">
        <v>68</v>
      </c>
      <c r="D68" s="1" t="s">
        <v>4</v>
      </c>
      <c r="E68" s="3">
        <v>1.0690972222222222E-2</v>
      </c>
      <c r="F68" s="2">
        <v>245</v>
      </c>
      <c r="G68" s="2">
        <v>750</v>
      </c>
    </row>
    <row r="69" spans="1:7" x14ac:dyDescent="0.25">
      <c r="A69" t="str">
        <f t="shared" si="1"/>
        <v>Pospíšilová Jitka</v>
      </c>
      <c r="B69" t="s">
        <v>126</v>
      </c>
      <c r="C69" t="s">
        <v>127</v>
      </c>
      <c r="D69" s="1" t="s">
        <v>4</v>
      </c>
      <c r="E69" s="3">
        <v>1.3331018518518518E-2</v>
      </c>
      <c r="F69" s="2">
        <v>190</v>
      </c>
      <c r="G69" s="2">
        <v>750</v>
      </c>
    </row>
    <row r="70" spans="1:7" x14ac:dyDescent="0.25">
      <c r="A70" t="str">
        <f t="shared" si="1"/>
        <v>Pošmourný Jan</v>
      </c>
      <c r="B70" t="s">
        <v>128</v>
      </c>
      <c r="C70" t="s">
        <v>77</v>
      </c>
      <c r="D70" s="1" t="s">
        <v>4</v>
      </c>
      <c r="E70" s="3">
        <v>5.6840277777777783E-3</v>
      </c>
      <c r="F70" s="2">
        <v>350</v>
      </c>
      <c r="G70" s="2">
        <v>750</v>
      </c>
    </row>
    <row r="71" spans="1:7" x14ac:dyDescent="0.25">
      <c r="A71" t="str">
        <f t="shared" si="1"/>
        <v>Pročková Dana</v>
      </c>
      <c r="B71" t="s">
        <v>129</v>
      </c>
      <c r="C71" t="s">
        <v>130</v>
      </c>
      <c r="D71" s="1" t="s">
        <v>4</v>
      </c>
      <c r="E71" s="3">
        <v>1.0122685185185184E-2</v>
      </c>
      <c r="F71" s="2">
        <v>260</v>
      </c>
      <c r="G71" s="2">
        <v>750</v>
      </c>
    </row>
    <row r="72" spans="1:7" x14ac:dyDescent="0.25">
      <c r="A72" t="str">
        <f t="shared" si="1"/>
        <v>Prokop Tomáš</v>
      </c>
      <c r="B72" t="s">
        <v>131</v>
      </c>
      <c r="C72" t="s">
        <v>89</v>
      </c>
      <c r="D72" s="1" t="s">
        <v>11</v>
      </c>
      <c r="E72" s="3">
        <v>1.1870370370370371E-2</v>
      </c>
      <c r="F72" s="2">
        <v>212.5</v>
      </c>
      <c r="G72" s="2">
        <v>750</v>
      </c>
    </row>
    <row r="73" spans="1:7" x14ac:dyDescent="0.25">
      <c r="A73" t="str">
        <f t="shared" si="1"/>
        <v>Přibyl David</v>
      </c>
      <c r="B73" t="s">
        <v>132</v>
      </c>
      <c r="C73" t="s">
        <v>62</v>
      </c>
      <c r="D73" s="1" t="s">
        <v>3</v>
      </c>
      <c r="E73" s="3">
        <v>1.6670138888888887E-2</v>
      </c>
      <c r="F73" s="2">
        <v>152.5</v>
      </c>
      <c r="G73" s="2">
        <v>750</v>
      </c>
    </row>
    <row r="74" spans="1:7" x14ac:dyDescent="0.25">
      <c r="A74" t="str">
        <f t="shared" si="1"/>
        <v>Pullman Josef</v>
      </c>
      <c r="B74" t="s">
        <v>133</v>
      </c>
      <c r="C74" t="s">
        <v>134</v>
      </c>
      <c r="D74" s="1" t="s">
        <v>7</v>
      </c>
      <c r="E74" s="3">
        <v>8.8321759259259256E-3</v>
      </c>
      <c r="F74" s="2">
        <v>92</v>
      </c>
      <c r="G74" s="2">
        <v>500</v>
      </c>
    </row>
    <row r="75" spans="1:7" x14ac:dyDescent="0.25">
      <c r="A75" t="str">
        <f t="shared" si="1"/>
        <v>Reichová Tereza</v>
      </c>
      <c r="B75" t="s">
        <v>135</v>
      </c>
      <c r="C75" t="s">
        <v>56</v>
      </c>
      <c r="D75" s="1" t="s">
        <v>11</v>
      </c>
      <c r="E75" s="3">
        <v>1.0118055555555555E-2</v>
      </c>
      <c r="F75" s="2">
        <v>265</v>
      </c>
      <c r="G75" s="2">
        <v>750</v>
      </c>
    </row>
    <row r="76" spans="1:7" x14ac:dyDescent="0.25">
      <c r="A76" t="str">
        <f t="shared" si="1"/>
        <v>Řezáč Jiří</v>
      </c>
      <c r="B76" t="s">
        <v>136</v>
      </c>
      <c r="C76" t="s">
        <v>68</v>
      </c>
      <c r="D76" s="1" t="s">
        <v>11</v>
      </c>
      <c r="E76" s="3">
        <v>1.3542592592592594E-2</v>
      </c>
      <c r="F76" s="2">
        <v>182.5</v>
      </c>
      <c r="G76" s="2">
        <v>750</v>
      </c>
    </row>
    <row r="77" spans="1:7" x14ac:dyDescent="0.25">
      <c r="A77" t="str">
        <f t="shared" si="1"/>
        <v>Suchopa Radomír</v>
      </c>
      <c r="B77" t="s">
        <v>137</v>
      </c>
      <c r="C77" t="s">
        <v>138</v>
      </c>
      <c r="D77" s="1" t="s">
        <v>4</v>
      </c>
      <c r="E77" s="3">
        <v>8.9664351851851849E-3</v>
      </c>
      <c r="F77" s="2">
        <v>297.5</v>
      </c>
      <c r="G77" s="2">
        <v>750</v>
      </c>
    </row>
    <row r="78" spans="1:7" x14ac:dyDescent="0.25">
      <c r="A78" t="str">
        <f t="shared" si="1"/>
        <v>Svoboda Květoslav</v>
      </c>
      <c r="B78" t="s">
        <v>139</v>
      </c>
      <c r="C78" t="s">
        <v>140</v>
      </c>
      <c r="D78" s="1" t="s">
        <v>4</v>
      </c>
      <c r="E78" s="3">
        <v>6.4594907407407405E-3</v>
      </c>
      <c r="F78" s="2">
        <v>345</v>
      </c>
      <c r="G78" s="2">
        <v>750</v>
      </c>
    </row>
    <row r="79" spans="1:7" x14ac:dyDescent="0.25">
      <c r="A79" t="str">
        <f t="shared" si="1"/>
        <v>Šafařík Tomáš</v>
      </c>
      <c r="B79" t="s">
        <v>141</v>
      </c>
      <c r="C79" t="s">
        <v>89</v>
      </c>
      <c r="D79" s="1" t="s">
        <v>4</v>
      </c>
      <c r="E79" s="3">
        <v>1.0313657407407407E-2</v>
      </c>
      <c r="F79" s="2">
        <v>255</v>
      </c>
      <c r="G79" s="2">
        <v>750</v>
      </c>
    </row>
    <row r="80" spans="1:7" x14ac:dyDescent="0.25">
      <c r="A80" t="str">
        <f t="shared" si="1"/>
        <v>Štábl Jan</v>
      </c>
      <c r="B80" t="s">
        <v>142</v>
      </c>
      <c r="C80" t="s">
        <v>77</v>
      </c>
      <c r="D80" s="1" t="s">
        <v>10</v>
      </c>
      <c r="E80" s="3">
        <v>6.6006944444444446E-3</v>
      </c>
      <c r="F80" s="2">
        <v>340</v>
      </c>
      <c r="G80" s="2">
        <v>750</v>
      </c>
    </row>
    <row r="81" spans="1:7" x14ac:dyDescent="0.25">
      <c r="A81" t="str">
        <f t="shared" si="1"/>
        <v>Štěpán Michael</v>
      </c>
      <c r="B81" t="s">
        <v>143</v>
      </c>
      <c r="C81" t="s">
        <v>144</v>
      </c>
      <c r="D81" s="1" t="s">
        <v>11</v>
      </c>
      <c r="E81" s="3">
        <v>1.2244212962962964E-2</v>
      </c>
      <c r="F81" s="2">
        <v>202.5</v>
      </c>
      <c r="G81" s="2">
        <v>750</v>
      </c>
    </row>
    <row r="82" spans="1:7" x14ac:dyDescent="0.25">
      <c r="A82" t="str">
        <f t="shared" si="1"/>
        <v>Švestka Jaromír</v>
      </c>
      <c r="B82" t="s">
        <v>145</v>
      </c>
      <c r="C82" t="s">
        <v>146</v>
      </c>
      <c r="D82" s="1" t="s">
        <v>14</v>
      </c>
      <c r="E82" s="3">
        <v>9.2928240740740731E-3</v>
      </c>
      <c r="F82" s="2">
        <v>285</v>
      </c>
      <c r="G82" s="2">
        <v>750</v>
      </c>
    </row>
    <row r="83" spans="1:7" x14ac:dyDescent="0.25">
      <c r="A83" t="str">
        <f t="shared" si="1"/>
        <v>Tkacz Łukasz</v>
      </c>
      <c r="B83" t="s">
        <v>147</v>
      </c>
      <c r="C83" t="s">
        <v>278</v>
      </c>
      <c r="D83" s="1" t="s">
        <v>13</v>
      </c>
      <c r="E83" s="3">
        <v>1.0483796296296297E-2</v>
      </c>
      <c r="F83" s="2">
        <v>252.5</v>
      </c>
      <c r="G83" s="2">
        <v>750</v>
      </c>
    </row>
    <row r="84" spans="1:7" x14ac:dyDescent="0.25">
      <c r="A84" t="str">
        <f t="shared" si="1"/>
        <v>Tlamicha Zdeněk</v>
      </c>
      <c r="B84" t="s">
        <v>148</v>
      </c>
      <c r="C84" t="s">
        <v>82</v>
      </c>
      <c r="D84" s="1" t="s">
        <v>11</v>
      </c>
      <c r="E84" s="3">
        <v>9.5590277777777791E-3</v>
      </c>
      <c r="F84" s="2">
        <v>277.5</v>
      </c>
      <c r="G84" s="2">
        <v>750</v>
      </c>
    </row>
    <row r="85" spans="1:7" x14ac:dyDescent="0.25">
      <c r="A85" t="str">
        <f t="shared" si="1"/>
        <v>Tomášek Petr</v>
      </c>
      <c r="B85" t="s">
        <v>149</v>
      </c>
      <c r="C85" t="s">
        <v>60</v>
      </c>
      <c r="D85" s="1" t="s">
        <v>11</v>
      </c>
      <c r="E85" s="3">
        <v>7.3182870370370372E-3</v>
      </c>
      <c r="F85" s="2">
        <v>335</v>
      </c>
      <c r="G85" s="2">
        <v>750</v>
      </c>
    </row>
    <row r="86" spans="1:7" x14ac:dyDescent="0.25">
      <c r="A86" t="str">
        <f t="shared" si="1"/>
        <v>Třísková Šárka</v>
      </c>
      <c r="B86" t="s">
        <v>150</v>
      </c>
      <c r="C86" t="s">
        <v>151</v>
      </c>
      <c r="D86" s="1" t="s">
        <v>4</v>
      </c>
      <c r="E86" s="3">
        <v>1.1893518518518519E-2</v>
      </c>
      <c r="F86" s="2">
        <v>207.5</v>
      </c>
      <c r="G86" s="2">
        <v>750</v>
      </c>
    </row>
    <row r="87" spans="1:7" x14ac:dyDescent="0.25">
      <c r="A87" t="str">
        <f t="shared" si="1"/>
        <v>Valenta Lubomír</v>
      </c>
      <c r="B87" t="s">
        <v>152</v>
      </c>
      <c r="C87" t="s">
        <v>122</v>
      </c>
      <c r="D87" s="1" t="s">
        <v>11</v>
      </c>
      <c r="E87" s="3">
        <v>1.3910879629629629E-2</v>
      </c>
      <c r="F87" s="2">
        <v>177.5</v>
      </c>
      <c r="G87" s="2">
        <v>750</v>
      </c>
    </row>
    <row r="88" spans="1:7" x14ac:dyDescent="0.25">
      <c r="A88" t="str">
        <f t="shared" si="1"/>
        <v>Valeš Jiří</v>
      </c>
      <c r="B88" t="s">
        <v>153</v>
      </c>
      <c r="C88" t="s">
        <v>68</v>
      </c>
      <c r="D88" s="1" t="s">
        <v>4</v>
      </c>
      <c r="E88" s="3">
        <v>1.1819444444444445E-2</v>
      </c>
      <c r="F88" s="2">
        <v>215</v>
      </c>
      <c r="G88" s="2">
        <v>750</v>
      </c>
    </row>
    <row r="89" spans="1:7" x14ac:dyDescent="0.25">
      <c r="A89" t="str">
        <f t="shared" si="1"/>
        <v>Váně Jan</v>
      </c>
      <c r="B89" t="s">
        <v>154</v>
      </c>
      <c r="C89" t="s">
        <v>77</v>
      </c>
      <c r="D89" s="4" t="s">
        <v>4</v>
      </c>
      <c r="E89" s="3">
        <v>9.3090277777777772E-3</v>
      </c>
      <c r="F89" s="2">
        <v>282.5</v>
      </c>
      <c r="G89" s="2">
        <v>750</v>
      </c>
    </row>
    <row r="90" spans="1:7" x14ac:dyDescent="0.25">
      <c r="A90" t="str">
        <f t="shared" si="1"/>
        <v>Vítek Rostislav</v>
      </c>
      <c r="B90" t="s">
        <v>155</v>
      </c>
      <c r="C90" t="s">
        <v>156</v>
      </c>
      <c r="D90" s="1" t="s">
        <v>4</v>
      </c>
      <c r="E90" s="3">
        <v>6.0011574074074073E-3</v>
      </c>
      <c r="F90" s="2">
        <v>347.5</v>
      </c>
      <c r="G90" s="2">
        <v>750</v>
      </c>
    </row>
    <row r="91" spans="1:7" x14ac:dyDescent="0.25">
      <c r="A91" t="str">
        <f t="shared" si="1"/>
        <v>Vyskočilová Blanka</v>
      </c>
      <c r="B91" t="s">
        <v>157</v>
      </c>
      <c r="C91" t="s">
        <v>158</v>
      </c>
      <c r="D91" s="1" t="s">
        <v>9</v>
      </c>
      <c r="E91" s="3">
        <v>1.2775462962962962E-2</v>
      </c>
      <c r="F91" s="2">
        <v>83</v>
      </c>
      <c r="G91" s="2">
        <v>500</v>
      </c>
    </row>
    <row r="92" spans="1:7" x14ac:dyDescent="0.25">
      <c r="A92" t="str">
        <f t="shared" si="1"/>
        <v>Zaoral Vlastimil Ml.</v>
      </c>
      <c r="B92" t="s">
        <v>159</v>
      </c>
      <c r="C92" t="s">
        <v>171</v>
      </c>
      <c r="D92" s="1" t="s">
        <v>11</v>
      </c>
      <c r="E92" s="3">
        <v>8.8796296296296297E-3</v>
      </c>
      <c r="F92" s="2">
        <v>305</v>
      </c>
      <c r="G92" s="2">
        <v>750</v>
      </c>
    </row>
    <row r="93" spans="1:7" x14ac:dyDescent="0.25">
      <c r="A93" t="str">
        <f t="shared" si="1"/>
        <v>Zaoral Vlastimil St.</v>
      </c>
      <c r="B93" t="s">
        <v>159</v>
      </c>
      <c r="C93" t="s">
        <v>170</v>
      </c>
      <c r="D93" s="1" t="s">
        <v>11</v>
      </c>
      <c r="E93" s="3">
        <v>8.8668981481481481E-3</v>
      </c>
      <c r="F93" s="2">
        <v>310</v>
      </c>
      <c r="G93" s="2">
        <v>750</v>
      </c>
    </row>
    <row r="94" spans="1:7" x14ac:dyDescent="0.25">
      <c r="A94" t="str">
        <f t="shared" si="1"/>
        <v>Zárubová Magdaléna</v>
      </c>
      <c r="B94" t="s">
        <v>160</v>
      </c>
      <c r="C94" t="s">
        <v>161</v>
      </c>
      <c r="D94" s="1" t="s">
        <v>11</v>
      </c>
      <c r="E94" s="3">
        <v>9.1793981481481483E-3</v>
      </c>
      <c r="F94" s="2">
        <v>287.5</v>
      </c>
      <c r="G94" s="2">
        <v>750</v>
      </c>
    </row>
    <row r="95" spans="1:7" x14ac:dyDescent="0.25">
      <c r="A95" t="str">
        <f t="shared" si="1"/>
        <v>Zbořilová Dana</v>
      </c>
      <c r="B95" t="s">
        <v>162</v>
      </c>
      <c r="C95" t="s">
        <v>130</v>
      </c>
      <c r="D95" s="1" t="s">
        <v>6</v>
      </c>
      <c r="E95" s="3">
        <v>1.0004629629629629E-2</v>
      </c>
      <c r="F95" s="2">
        <v>267.5</v>
      </c>
      <c r="G95" s="2">
        <v>750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DUATLON VÝSLEDKY</vt:lpstr>
      <vt:lpstr>PODOLÍ (+SLAVKOV)</vt:lpstr>
      <vt:lpstr>SLAVKOV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cp:lastPrinted>2013-03-02T12:38:24Z</cp:lastPrinted>
  <dcterms:created xsi:type="dcterms:W3CDTF">2013-01-11T10:22:30Z</dcterms:created>
  <dcterms:modified xsi:type="dcterms:W3CDTF">2013-03-04T19:49:23Z</dcterms:modified>
</cp:coreProperties>
</file>